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40" windowWidth="19875" windowHeight="7530" activeTab="1"/>
  </bookViews>
  <sheets>
    <sheet name="Notice" sheetId="5" r:id="rId1"/>
    <sheet name="Diversification de l'assolement" sheetId="2" r:id="rId2"/>
    <sheet name="SIE" sheetId="3" r:id="rId3"/>
    <sheet name="Synthèse Exploitation" sheetId="1" r:id="rId4"/>
    <sheet name="Détail SIE" sheetId="7" state="hidden" r:id="rId5"/>
    <sheet name="Feuil4" sheetId="4" state="hidden" r:id="rId6"/>
    <sheet name="feuille calcul" sheetId="6" state="hidden" r:id="rId7"/>
  </sheets>
  <calcPr calcId="145621"/>
</workbook>
</file>

<file path=xl/calcChain.xml><?xml version="1.0" encoding="utf-8"?>
<calcChain xmlns="http://schemas.openxmlformats.org/spreadsheetml/2006/main">
  <c r="F15" i="3" l="1"/>
  <c r="B35" i="2" l="1"/>
  <c r="F23" i="3" l="1"/>
  <c r="F14" i="3" l="1"/>
  <c r="F21" i="3" l="1"/>
  <c r="F20" i="3"/>
  <c r="F9" i="3"/>
  <c r="F18" i="3" l="1"/>
  <c r="B17" i="1" l="1"/>
  <c r="F24" i="3" l="1"/>
  <c r="B2" i="6" l="1"/>
  <c r="B6" i="6"/>
  <c r="B4" i="6" l="1"/>
  <c r="B5" i="6"/>
  <c r="B3" i="6"/>
  <c r="B1" i="6"/>
  <c r="B32" i="2"/>
  <c r="B18" i="2"/>
  <c r="B34" i="2" s="1"/>
  <c r="B39" i="2" s="1"/>
  <c r="B5" i="3" l="1"/>
  <c r="B43" i="2" l="1"/>
  <c r="B45" i="2" l="1"/>
  <c r="B44" i="2"/>
  <c r="F13" i="3"/>
  <c r="F22" i="3"/>
  <c r="F19" i="3"/>
  <c r="F16" i="3"/>
  <c r="F17" i="3"/>
  <c r="F12" i="3"/>
  <c r="B47" i="2" l="1"/>
  <c r="B18" i="1" s="1"/>
  <c r="F11" i="3"/>
  <c r="F10" i="3"/>
  <c r="F25" i="3" l="1"/>
  <c r="F26" i="3" s="1"/>
  <c r="F28" i="3" s="1"/>
  <c r="B19" i="1" l="1"/>
  <c r="B16" i="1" s="1"/>
</calcChain>
</file>

<file path=xl/sharedStrings.xml><?xml version="1.0" encoding="utf-8"?>
<sst xmlns="http://schemas.openxmlformats.org/spreadsheetml/2006/main" count="161" uniqueCount="137">
  <si>
    <t>Surface en prairie temporaire :</t>
  </si>
  <si>
    <t>Utilisation non agricole (déclarée EL, BR, NE) :</t>
  </si>
  <si>
    <t>Nom des cultures</t>
  </si>
  <si>
    <t>Surface (ha)</t>
  </si>
  <si>
    <t>Surface  PT supérieure à 75% surface arable?</t>
  </si>
  <si>
    <t>Exploitatio bio</t>
  </si>
  <si>
    <t>oui</t>
  </si>
  <si>
    <t>non</t>
  </si>
  <si>
    <t>Surface présente(ha)</t>
  </si>
  <si>
    <t>Mètre linéaire</t>
  </si>
  <si>
    <t>Equivalence en SIE</t>
  </si>
  <si>
    <t>SIE en ha pour 2015</t>
  </si>
  <si>
    <t>Fossés</t>
  </si>
  <si>
    <t>Arbres isolés</t>
  </si>
  <si>
    <t>Mare</t>
  </si>
  <si>
    <t>Muret</t>
  </si>
  <si>
    <t>Jachère fixe ou faune sauvage ou fleurie ou apicole ou méllifère</t>
  </si>
  <si>
    <t>Nom de l'exploitation</t>
  </si>
  <si>
    <t>Commune</t>
  </si>
  <si>
    <t>Cultures fixatrice d'azote (????? Luzerne, trèfle?????)</t>
  </si>
  <si>
    <t>Nombre</t>
  </si>
  <si>
    <t>1ml = 9m² de SIE</t>
  </si>
  <si>
    <t>1ml = 10m² de SIE</t>
  </si>
  <si>
    <t>1ml = 6m² de SIE</t>
  </si>
  <si>
    <t>1ha = 1,50ha de SIE</t>
  </si>
  <si>
    <t>1 arbre = 30 m² de SIE</t>
  </si>
  <si>
    <t>1m²=1,5m² de SIE</t>
  </si>
  <si>
    <t>1ml = 1m² de SIE</t>
  </si>
  <si>
    <t>1ha=1ha de SIE</t>
  </si>
  <si>
    <t>1ha=0,3ha de SIE</t>
  </si>
  <si>
    <t>Cultures dérobées, couverts végétaux (CIPAN)</t>
  </si>
  <si>
    <t>lisière de bois avec production en bordure</t>
  </si>
  <si>
    <t>lisière de bois et non production en bordure</t>
  </si>
  <si>
    <t xml:space="preserve">Agroforesterie </t>
  </si>
  <si>
    <t>Bordure de champs (bande végétalisée d'au moins 1 mètre entre les parcelles, 1 parcelle et 1 chemin)</t>
  </si>
  <si>
    <t>soit % de SIE =</t>
  </si>
  <si>
    <t>REFORME 2015 : AIDE VERTE ou VERDISSEMENT</t>
  </si>
  <si>
    <t>en 2014</t>
  </si>
  <si>
    <t>en 2015</t>
  </si>
  <si>
    <t>(De la surface la plus importante à la plus petite)</t>
  </si>
  <si>
    <t>PT</t>
  </si>
  <si>
    <t>J</t>
  </si>
  <si>
    <t>C1</t>
  </si>
  <si>
    <t>C2</t>
  </si>
  <si>
    <t>C3</t>
  </si>
  <si>
    <t>C4</t>
  </si>
  <si>
    <t>Attention, ne pas prendre en compte les éléments présents dans les PP, PT5, vergers, vignes, parcelles en usage non agricoles !</t>
  </si>
  <si>
    <t>non renseigné</t>
  </si>
  <si>
    <r>
      <t xml:space="preserve">Je respecte les critères de </t>
    </r>
    <r>
      <rPr>
        <b/>
        <sz val="11"/>
        <color theme="1"/>
        <rFont val="Calibri"/>
        <family val="2"/>
        <scheme val="minor"/>
      </rPr>
      <t>diversification</t>
    </r>
    <r>
      <rPr>
        <sz val="11"/>
        <color theme="1"/>
        <rFont val="Calibri"/>
        <family val="2"/>
        <scheme val="minor"/>
      </rPr>
      <t xml:space="preserve"> d'assolement</t>
    </r>
  </si>
  <si>
    <r>
      <t xml:space="preserve">Je suis certifié Agriculture Biologique ? </t>
    </r>
    <r>
      <rPr>
        <sz val="8"/>
        <color theme="1"/>
        <rFont val="Calibri"/>
        <family val="2"/>
        <scheme val="minor"/>
      </rPr>
      <t>(choix dans la liste déroulante)</t>
    </r>
  </si>
  <si>
    <t>Surface en prairie permanente et PT5 :</t>
  </si>
  <si>
    <t>Surface en jachère :</t>
  </si>
  <si>
    <t xml:space="preserve">Surface en cultures pérennes, vignes, vergers : </t>
  </si>
  <si>
    <t>ha</t>
  </si>
  <si>
    <t>Je dois respecter les critères de la diversification d'assolement ci-dessous ?</t>
  </si>
  <si>
    <t>CRITERE A RESPECTER POUR LA DIVERSIFICATION D'ASSOLEMENT</t>
  </si>
  <si>
    <t>Mon assolement respecte les conditions suivantes?</t>
  </si>
  <si>
    <r>
      <t xml:space="preserve">Mon </t>
    </r>
    <r>
      <rPr>
        <b/>
        <sz val="11"/>
        <color theme="1"/>
        <rFont val="Calibri"/>
        <family val="2"/>
        <scheme val="minor"/>
      </rPr>
      <t>nombre de cultures</t>
    </r>
    <r>
      <rPr>
        <sz val="11"/>
        <color theme="1"/>
        <rFont val="Calibri"/>
        <family val="2"/>
        <scheme val="minor"/>
      </rPr>
      <t xml:space="preserve"> est-il suffisant?</t>
    </r>
  </si>
  <si>
    <r>
      <t xml:space="preserve">Ma culture principale ne  dépasse pas </t>
    </r>
    <r>
      <rPr>
        <b/>
        <sz val="11"/>
        <color theme="1"/>
        <rFont val="Calibri"/>
        <family val="2"/>
        <scheme val="minor"/>
      </rPr>
      <t>75%</t>
    </r>
    <r>
      <rPr>
        <sz val="11"/>
        <color theme="1"/>
        <rFont val="Calibri"/>
        <family val="2"/>
        <scheme val="minor"/>
      </rPr>
      <t xml:space="preserve"> de la surface arable</t>
    </r>
  </si>
  <si>
    <r>
      <t xml:space="preserve">J'ai plus de 30ha de terres arables, les 2 cultures principales ne dépassent pas  </t>
    </r>
    <r>
      <rPr>
        <b/>
        <sz val="11"/>
        <color theme="1"/>
        <rFont val="Calibri"/>
        <family val="2"/>
        <scheme val="minor"/>
      </rPr>
      <t>95%</t>
    </r>
    <r>
      <rPr>
        <sz val="11"/>
        <color theme="1"/>
        <rFont val="Calibri"/>
        <family val="2"/>
        <scheme val="minor"/>
      </rPr>
      <t xml:space="preserve"> de la surface arable</t>
    </r>
  </si>
  <si>
    <t>Alignement d'arbres</t>
  </si>
  <si>
    <t>Catégorie de Surfaces d'Intérêt écologique</t>
  </si>
  <si>
    <t>Surface PP + PT5 supérieure ou égale à 75% SAU?</t>
  </si>
  <si>
    <t>1ml=9m² de SIE</t>
  </si>
  <si>
    <t>largeur max 10m</t>
  </si>
  <si>
    <t>diamètre couronne min 4m</t>
  </si>
  <si>
    <t>diamètre couronne min 4m et espace entre couronne max 5m</t>
  </si>
  <si>
    <t>groupes d'arbres dont les couronnes se chevauchent et forment un couvert et les bosquets, surface max 0,3ha</t>
  </si>
  <si>
    <t>Bosquet</t>
  </si>
  <si>
    <t>Haies</t>
  </si>
  <si>
    <t>surface max 0,1ha. Pas les réservoirs en béton ou en plastique</t>
  </si>
  <si>
    <t>murs traditionnels en pierre</t>
  </si>
  <si>
    <t>largeur max 6m, y compris cours d'eau à ciel ouvert d'irrigation ou de drainage (sauf murs en béton)</t>
  </si>
  <si>
    <t>5 à 10m de large</t>
  </si>
  <si>
    <t>Bandes tampons</t>
  </si>
  <si>
    <t>Liste à venir. Semis avant le 1er octobre</t>
  </si>
  <si>
    <t>Liste à venir</t>
  </si>
  <si>
    <t>1 à 20m. Pas de production</t>
  </si>
  <si>
    <t>max 10m</t>
  </si>
  <si>
    <t>Montant total aides découplées 2014 (total DPU)</t>
  </si>
  <si>
    <t>€/ha</t>
  </si>
  <si>
    <t>Simulateur établi eu égard à la réglementation en vigueur au jour de son établissement </t>
  </si>
  <si>
    <t>Vous venez de renseigner les onglets "Diversification de l'assolement" et "SIE", dans ce simulateur, on considère par défaut que vous respectez également le 3e critère d'éligibilité de l'aide verte le maintien des prairies permanentes.</t>
  </si>
  <si>
    <t>Document réalisé par le  service animation de la FNSEA44</t>
  </si>
  <si>
    <t>Document réalisé par le service animation de la FNSEA44</t>
  </si>
  <si>
    <t>1ha=0,7ha de SIE</t>
  </si>
  <si>
    <t>1ml= 9 m² de SIE</t>
  </si>
  <si>
    <t>1ml = 10 m² de SIE</t>
  </si>
  <si>
    <t>1ml=1,8 m² de SIE</t>
  </si>
  <si>
    <r>
      <t>Mare (</t>
    </r>
    <r>
      <rPr>
        <sz val="10"/>
        <rFont val="Calibri"/>
        <family val="2"/>
        <scheme val="minor"/>
      </rPr>
      <t>surface max 0,1ha. Pas les réservoirs en béton ou en plastiqu</t>
    </r>
    <r>
      <rPr>
        <sz val="11"/>
        <rFont val="Calibri"/>
        <family val="2"/>
        <scheme val="minor"/>
      </rPr>
      <t>e)</t>
    </r>
  </si>
  <si>
    <t>Alignement d'arbres (diamètre couronne min 4m et espace entre couronne max 5m)</t>
  </si>
  <si>
    <t>Arbres isolés (diamètre couronne min 4m)</t>
  </si>
  <si>
    <t>Bosquet (groupes d'arbres dont les couronnes se chevauchent et forment un couvert et les bosquets, surface max 0,3ha)</t>
  </si>
  <si>
    <t>Fossés (largeur max 6m, y compris cours d'eau à ciel ouvert d'irrigation ou de drainage (sauf murs en béton)</t>
  </si>
  <si>
    <t>Haies (largeur max 10m)</t>
  </si>
  <si>
    <t>Bandes tampons (5 à 10m de large)</t>
  </si>
  <si>
    <t>Cultures fixatrice d'azote (liste des espèces ci-contre)</t>
  </si>
  <si>
    <r>
      <t xml:space="preserve">Bordure de champs </t>
    </r>
    <r>
      <rPr>
        <sz val="10"/>
        <rFont val="Calibri"/>
        <family val="2"/>
        <scheme val="minor"/>
      </rPr>
      <t>(bande végétalisée d'au moins 1 mètre entre les parcelles, 1 parcelle et 1 chemin) : 1 à 20m. Pas de production</t>
    </r>
  </si>
  <si>
    <t>Surface portant des cultures dérobées ou à couverture végétale (liste des espèces ci-contre)</t>
  </si>
  <si>
    <t>Particularités</t>
  </si>
  <si>
    <t>implantées en pures ou en mélange entre elles</t>
  </si>
  <si>
    <t>espèces retenues</t>
  </si>
  <si>
    <r>
      <rPr>
        <b/>
        <u/>
        <sz val="11"/>
        <color theme="1"/>
        <rFont val="Calibri"/>
        <family val="2"/>
        <scheme val="minor"/>
      </rPr>
      <t xml:space="preserve">Brassicacées </t>
    </r>
    <r>
      <rPr>
        <sz val="11"/>
        <color theme="1"/>
        <rFont val="Calibri"/>
        <family val="2"/>
        <scheme val="minor"/>
      </rPr>
      <t>: cameline, colzas, chou fourrager, moutardes, navet, navette, radis (fourrager, chinois), roquette</t>
    </r>
  </si>
  <si>
    <r>
      <rPr>
        <b/>
        <u/>
        <sz val="11"/>
        <color theme="1"/>
        <rFont val="Calibri"/>
        <family val="2"/>
        <scheme val="minor"/>
      </rPr>
      <t>Polygonacées</t>
    </r>
    <r>
      <rPr>
        <sz val="11"/>
        <color theme="1"/>
        <rFont val="Calibri"/>
        <family val="2"/>
        <scheme val="minor"/>
      </rPr>
      <t xml:space="preserve"> : sarrazin</t>
    </r>
  </si>
  <si>
    <r>
      <rPr>
        <b/>
        <u/>
        <sz val="11"/>
        <color theme="1"/>
        <rFont val="Calibri"/>
        <family val="2"/>
        <scheme val="minor"/>
      </rPr>
      <t>Hydrophyllacées</t>
    </r>
    <r>
      <rPr>
        <sz val="11"/>
        <color theme="1"/>
        <rFont val="Calibri"/>
        <family val="2"/>
        <scheme val="minor"/>
      </rPr>
      <t xml:space="preserve"> : phacélie,</t>
    </r>
  </si>
  <si>
    <r>
      <rPr>
        <b/>
        <u/>
        <sz val="11"/>
        <color theme="1"/>
        <rFont val="Calibri"/>
        <family val="2"/>
        <scheme val="minor"/>
      </rPr>
      <t>Fabacées</t>
    </r>
    <r>
      <rPr>
        <sz val="11"/>
        <color theme="1"/>
        <rFont val="Calibri"/>
        <family val="2"/>
        <scheme val="minor"/>
      </rPr>
      <t xml:space="preserve"> : févroles, feugrec, gesses cultivées, lentilles, lotier corniculé, lupins (blanc, bleu, jaune), luzerne cultivée, minette, mélilots, pois, pois chiche, sainfoin, serradelle, soja, trèfles, vesces</t>
    </r>
  </si>
  <si>
    <r>
      <rPr>
        <b/>
        <u/>
        <sz val="11"/>
        <color theme="1"/>
        <rFont val="Calibri"/>
        <family val="2"/>
        <scheme val="minor"/>
      </rPr>
      <t>Astéracées</t>
    </r>
    <r>
      <rPr>
        <sz val="11"/>
        <color theme="1"/>
        <rFont val="Calibri"/>
        <family val="2"/>
        <scheme val="minor"/>
      </rPr>
      <t xml:space="preserve"> : niger, tournesol</t>
    </r>
  </si>
  <si>
    <r>
      <rPr>
        <b/>
        <u/>
        <sz val="11"/>
        <color theme="1"/>
        <rFont val="Calibri"/>
        <family val="2"/>
        <scheme val="minor"/>
      </rPr>
      <t>Linacées</t>
    </r>
    <r>
      <rPr>
        <sz val="11"/>
        <color theme="1"/>
        <rFont val="Calibri"/>
        <family val="2"/>
        <scheme val="minor"/>
      </rPr>
      <t xml:space="preserve"> : lins</t>
    </r>
  </si>
  <si>
    <t>Surfaces portant des plantes fixant d'azote</t>
  </si>
  <si>
    <t>Surfaces portant des cultures dérobées ou à couverture végétale</t>
  </si>
  <si>
    <r>
      <t>ensemencement d un mélange d espèces (</t>
    </r>
    <r>
      <rPr>
        <u/>
        <sz val="11"/>
        <color theme="1"/>
        <rFont val="Calibri"/>
        <family val="2"/>
        <scheme val="minor"/>
      </rPr>
      <t>au moins 2 espèces de la liste ci-dessous</t>
    </r>
    <r>
      <rPr>
        <sz val="11"/>
        <color theme="1"/>
        <rFont val="Calibri"/>
        <family val="2"/>
        <scheme val="minor"/>
      </rPr>
      <t>) entre le 1er juillet et le 1er octobre</t>
    </r>
  </si>
  <si>
    <t>Arachide, Cornille, Dolique, Fenugrec, Féverole,  Flageolets, Gesses, Haricots,  Lentilles, Lotier corniculé, Lupins, Luzerne cultivée, Melilot, Miette, Pois, Pois chiche, Sainfoin, Serradelle, Soja, Trèfles,  Vesces,</t>
  </si>
  <si>
    <t>lisière de bois avec production en bordure (minimum 1 m)</t>
  </si>
  <si>
    <t>lisière de bois sans production en bordure (minimum 1 m)</t>
  </si>
  <si>
    <t>Muret (murs traditionnels en pierre) : 0,1m minimum et 2m max</t>
  </si>
  <si>
    <t>Taillis à courte rotation</t>
  </si>
  <si>
    <t>Ni engrais, ni phyto</t>
  </si>
  <si>
    <t>aulne glutineux, bouleau verruqueux, charme, chataignier, érable sycomore, eucalyptus, frêne commun, merisier, robinier, espèces du genre peuplier, espèces du genre saule</t>
  </si>
  <si>
    <t>Si votre surface arable est inférieur à 15ha, ou en AB, ou plus 75% de votre surface arable en PT/Jachère ou plus 75% surface admissible en Prairies, vous n'êtes pas concernés par cette obligation</t>
  </si>
  <si>
    <t>Taillis à courte rotation (voir liste ci-contre)</t>
  </si>
  <si>
    <t>La réforme de la PAC en 2015 entraîne des changements dans la répartition des aides du 1er pilier.
Jusqu'en 2014, les aides découplées ne reposaient que sur des Droits à Paiement Unique (DPU).
Comme pour 2015, les aides du 1er pilier seront réparties en 3 avec une poursuite de la convergence des aides de 14% en fonction des aides 2014 :
- le Droit à Paiement de Base (DPB)
- l'aide verte
- la surdotations des 52 premiers hectares</t>
  </si>
  <si>
    <r>
      <t xml:space="preserve">Pour les Jeunes installés, une aide JA pourra être également octroyée.
Contrairement aux DPB et surdotation, pour pouvoir bénéficier de l'aide verte, les exploitations devront répondre à plusieurs critères.
Elles devront :
- avoir une </t>
    </r>
    <r>
      <rPr>
        <b/>
        <sz val="11"/>
        <color theme="1"/>
        <rFont val="Calibri"/>
        <family val="2"/>
        <scheme val="minor"/>
      </rPr>
      <t>diversification</t>
    </r>
    <r>
      <rPr>
        <sz val="11"/>
        <color theme="1"/>
        <rFont val="Calibri"/>
        <family val="2"/>
        <scheme val="minor"/>
      </rPr>
      <t xml:space="preserve"> des cultures
- avoir au moins </t>
    </r>
    <r>
      <rPr>
        <b/>
        <sz val="11"/>
        <color theme="1"/>
        <rFont val="Calibri"/>
        <family val="2"/>
        <scheme val="minor"/>
      </rPr>
      <t>5%</t>
    </r>
    <r>
      <rPr>
        <sz val="11"/>
        <color theme="1"/>
        <rFont val="Calibri"/>
        <family val="2"/>
        <scheme val="minor"/>
      </rPr>
      <t xml:space="preserve"> de la surface arable en </t>
    </r>
    <r>
      <rPr>
        <b/>
        <sz val="11"/>
        <color theme="1"/>
        <rFont val="Calibri"/>
        <family val="2"/>
        <scheme val="minor"/>
      </rPr>
      <t>Surfaces d'Intérêt Ecologique</t>
    </r>
    <r>
      <rPr>
        <sz val="11"/>
        <color theme="1"/>
        <rFont val="Calibri"/>
        <family val="2"/>
        <scheme val="minor"/>
      </rPr>
      <t xml:space="preserve"> (SIE)
- maintenir les </t>
    </r>
    <r>
      <rPr>
        <b/>
        <sz val="11"/>
        <color theme="1"/>
        <rFont val="Calibri"/>
        <family val="2"/>
        <scheme val="minor"/>
      </rPr>
      <t>prairies permanentes</t>
    </r>
    <r>
      <rPr>
        <sz val="11"/>
        <color theme="1"/>
        <rFont val="Calibri"/>
        <family val="2"/>
        <scheme val="minor"/>
      </rPr>
      <t xml:space="preserve"> (ce critère sera évalué par le calcul du ratio PP/SAU au niveau  national)
Ce fichier a donc pour but de vous aider à positionner votre exploitation vis-à-vis des 2 premiers critères et d'optimiser au mieux votre dossier PAC 2016 pour éventuellement prétendre à l'aide verte.</t>
    </r>
  </si>
  <si>
    <t>JE RESPECTE DONC TOUTES LES CONDITIONS DE LA DIVERSIFICATION D'ASSOLEMENT POUR 2016 ?</t>
  </si>
  <si>
    <t>JE RESPECTE LE POURCENTAGE DE SIE SUR LES TERRES ARABLES DE MON EXPLOITATION EN 2016 ?</t>
  </si>
  <si>
    <t>Surface arable prévisionnelle de l'exploitation en 2016 =</t>
  </si>
  <si>
    <r>
      <t xml:space="preserve">Indiquer dans les cases vertes sur les surfaces ou mètres linéaires présents
</t>
    </r>
    <r>
      <rPr>
        <b/>
        <u/>
        <sz val="15"/>
        <color theme="1"/>
        <rFont val="Calibri"/>
        <family val="2"/>
        <scheme val="minor"/>
      </rPr>
      <t xml:space="preserve">sur, ou en bordure des terres arables </t>
    </r>
    <r>
      <rPr>
        <u/>
        <sz val="15"/>
        <color theme="1"/>
        <rFont val="Calibri"/>
        <family val="2"/>
        <scheme val="minor"/>
      </rPr>
      <t>de l'</t>
    </r>
    <r>
      <rPr>
        <sz val="15"/>
        <color theme="1"/>
        <rFont val="Calibri"/>
        <family val="2"/>
        <scheme val="minor"/>
      </rPr>
      <t>exploitation pour 2016</t>
    </r>
  </si>
  <si>
    <t>Surface TOTALE prévisionnelle déclarée lors de la PAC 2016 :</t>
  </si>
  <si>
    <t>Surface arable prévisionnelle 2016 =</t>
  </si>
  <si>
    <r>
      <t>Pour savoir si votre assolement prévu pour 2016 et les Eléments d'Intérêt Ecologique (anciennement appelés SET) présents vous permettront de prétendre à l'aide verte en 2016, il vous faut dans un premier temps remplir les cases vertes sur cette page. Vous pourrez consulter votre situation vis-à-vis du paiement vert en bas de la page "Synthèse Exploitation".</t>
    </r>
    <r>
      <rPr>
        <b/>
        <sz val="11"/>
        <color rgb="FFFF0000"/>
        <rFont val="Calibri"/>
        <family val="2"/>
        <scheme val="minor"/>
      </rPr>
      <t xml:space="preserve"> </t>
    </r>
    <r>
      <rPr>
        <b/>
        <u/>
        <sz val="11"/>
        <color rgb="FFFF0000"/>
        <rFont val="Calibri"/>
        <family val="2"/>
        <scheme val="minor"/>
      </rPr>
      <t>ATTENTION, pour la diversification de l'assolement, ne remplir que les cultures présentes. Ne pas mettre de "0" !</t>
    </r>
  </si>
  <si>
    <t>POURRAIS-JE BENEFICIER de l'aide verte pour 2016?</t>
  </si>
  <si>
    <t>Mon exploitation peut-elle prétendre à l'aide verte en 2016 ?</t>
  </si>
  <si>
    <r>
      <t xml:space="preserve">Je respecte les </t>
    </r>
    <r>
      <rPr>
        <b/>
        <sz val="11"/>
        <color theme="1"/>
        <rFont val="Calibri"/>
        <family val="2"/>
        <scheme val="minor"/>
      </rPr>
      <t>5%</t>
    </r>
    <r>
      <rPr>
        <sz val="11"/>
        <color theme="1"/>
        <rFont val="Calibri"/>
        <family val="2"/>
        <scheme val="minor"/>
      </rPr>
      <t xml:space="preserve"> de </t>
    </r>
    <r>
      <rPr>
        <b/>
        <sz val="11"/>
        <color theme="1"/>
        <rFont val="Calibri"/>
        <family val="2"/>
        <scheme val="minor"/>
      </rPr>
      <t>Surfaces d'Intérêt Ecologique</t>
    </r>
    <r>
      <rPr>
        <sz val="11"/>
        <color theme="1"/>
        <rFont val="Calibri"/>
        <family val="2"/>
        <scheme val="minor"/>
      </rPr>
      <t xml:space="preserve"> / surface arable 2016</t>
    </r>
  </si>
  <si>
    <t>Montant estimé de l'aide verte 2016  :</t>
  </si>
  <si>
    <t>Surface totale en SIE pour 2016 =</t>
  </si>
  <si>
    <t>Nombre de cultures prévues pour 2016 =</t>
  </si>
  <si>
    <t>Cultures 2016 hors prairie temporaire dans l'ordre décroissant</t>
  </si>
  <si>
    <r>
      <rPr>
        <b/>
        <u/>
        <sz val="11"/>
        <color theme="1"/>
        <rFont val="Calibri"/>
        <family val="2"/>
        <scheme val="minor"/>
      </rPr>
      <t>Graminées</t>
    </r>
    <r>
      <rPr>
        <sz val="11"/>
        <color theme="1"/>
        <rFont val="Calibri"/>
        <family val="2"/>
        <scheme val="minor"/>
      </rPr>
      <t xml:space="preserve"> : bourrache, brôme, cresson alénois, dactyles, fétuques, fléoles,  millet (jaune perlé), mohas,  paturin commun, ray-grass, seigles, sorgho fourrager,  X-festulolium</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</si>
</sst>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rgb="FFFF0000"/>
      <name val="Calibri"/>
      <family val="2"/>
      <scheme val="minor"/>
    </font>
    <font>
      <sz val="11"/>
      <name val="Calibri"/>
      <family val="2"/>
      <scheme val="minor"/>
    </font>
    <font>
      <sz val="15"/>
      <color theme="1"/>
      <name val="Calibri"/>
      <family val="2"/>
      <scheme val="minor"/>
    </font>
    <font>
      <sz val="8"/>
      <color theme="1"/>
      <name val="Calibri"/>
      <family val="2"/>
      <scheme val="minor"/>
    </font>
    <font>
      <b/>
      <sz val="11"/>
      <color theme="1"/>
      <name val="Calibri"/>
      <family val="2"/>
      <scheme val="minor"/>
    </font>
    <font>
      <u/>
      <sz val="11"/>
      <color rgb="FFFF0000"/>
      <name val="Calibri"/>
      <family val="2"/>
      <scheme val="minor"/>
    </font>
    <font>
      <b/>
      <u/>
      <sz val="15"/>
      <color theme="1"/>
      <name val="Calibri"/>
      <family val="2"/>
      <scheme val="minor"/>
    </font>
    <font>
      <b/>
      <u/>
      <sz val="11"/>
      <color theme="1"/>
      <name val="Calibri"/>
      <family val="2"/>
      <scheme val="minor"/>
    </font>
    <font>
      <b/>
      <u/>
      <sz val="16"/>
      <color rgb="FFFF0000"/>
      <name val="Calibri"/>
      <family val="2"/>
      <scheme val="minor"/>
    </font>
    <font>
      <sz val="11"/>
      <color theme="1"/>
      <name val="Book Antiqua"/>
      <family val="1"/>
    </font>
    <font>
      <b/>
      <sz val="11"/>
      <name val="Calibri"/>
      <family val="2"/>
      <scheme val="minor"/>
    </font>
    <font>
      <u/>
      <sz val="11"/>
      <color theme="1"/>
      <name val="Calibri"/>
      <family val="2"/>
      <scheme val="minor"/>
    </font>
    <font>
      <u/>
      <sz val="15"/>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b/>
      <i/>
      <sz val="11"/>
      <name val="Calibri"/>
      <family val="2"/>
      <scheme val="minor"/>
    </font>
    <font>
      <b/>
      <i/>
      <sz val="11"/>
      <color theme="1"/>
      <name val="Calibri"/>
      <family val="2"/>
      <scheme val="minor"/>
    </font>
    <font>
      <i/>
      <sz val="10"/>
      <color theme="1"/>
      <name val="Calibri"/>
      <family val="2"/>
      <scheme val="minor"/>
    </font>
    <font>
      <b/>
      <u/>
      <sz val="16"/>
      <color rgb="FF92D050"/>
      <name val="Calibri"/>
      <family val="2"/>
      <scheme val="minor"/>
    </font>
    <font>
      <b/>
      <u/>
      <sz val="11"/>
      <color rgb="FF00B050"/>
      <name val="Calibri"/>
      <family val="2"/>
      <scheme val="minor"/>
    </font>
    <font>
      <sz val="11"/>
      <color rgb="FF00B050"/>
      <name val="Calibri"/>
      <family val="2"/>
      <scheme val="minor"/>
    </font>
    <font>
      <b/>
      <sz val="11"/>
      <color rgb="FFFF0000"/>
      <name val="Calibri"/>
      <family val="2"/>
      <scheme val="minor"/>
    </font>
    <font>
      <b/>
      <u/>
      <sz val="11"/>
      <color rgb="FFFF0000"/>
      <name val="Calibri"/>
      <family val="2"/>
      <scheme val="minor"/>
    </font>
    <font>
      <sz val="10"/>
      <name val="Calibri"/>
      <family val="2"/>
      <scheme val="minor"/>
    </font>
  </fonts>
  <fills count="6">
    <fill>
      <patternFill patternType="none"/>
    </fill>
    <fill>
      <patternFill patternType="gray125"/>
    </fill>
    <fill>
      <patternFill patternType="solid">
        <fgColor theme="2" tint="-0.89999084444715716"/>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s>
  <borders count="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1">
    <xf numFmtId="0" fontId="0" fillId="0" borderId="0"/>
  </cellStyleXfs>
  <cellXfs count="122">
    <xf numFmtId="0" fontId="0" fillId="0" borderId="0" xfId="0"/>
    <xf numFmtId="0" fontId="0" fillId="0" borderId="6" xfId="0" applyBorder="1"/>
    <xf numFmtId="0" fontId="0" fillId="0" borderId="7" xfId="0" applyBorder="1"/>
    <xf numFmtId="0" fontId="0" fillId="0" borderId="0" xfId="0" applyProtection="1">
      <protection hidden="1"/>
    </xf>
    <xf numFmtId="0" fontId="6" fillId="0" borderId="0" xfId="0" applyFont="1"/>
    <xf numFmtId="0" fontId="1" fillId="0" borderId="6" xfId="0" applyFont="1" applyBorder="1"/>
    <xf numFmtId="0" fontId="0" fillId="2" borderId="6" xfId="0" applyFill="1" applyBorder="1"/>
    <xf numFmtId="0" fontId="2" fillId="0" borderId="6" xfId="0" applyFont="1" applyBorder="1"/>
    <xf numFmtId="0" fontId="0" fillId="0" borderId="10" xfId="0" applyBorder="1"/>
    <xf numFmtId="10" fontId="0" fillId="0" borderId="6" xfId="0" applyNumberFormat="1" applyBorder="1"/>
    <xf numFmtId="0" fontId="9" fillId="0" borderId="8" xfId="0" applyFont="1" applyBorder="1" applyAlignment="1">
      <alignment horizontal="center"/>
    </xf>
    <xf numFmtId="49" fontId="0" fillId="0" borderId="0" xfId="0" applyNumberFormat="1"/>
    <xf numFmtId="49" fontId="10" fillId="0" borderId="0" xfId="0" applyNumberFormat="1" applyFont="1"/>
    <xf numFmtId="0" fontId="8" fillId="0" borderId="0" xfId="0" applyFont="1" applyAlignment="1">
      <alignment horizontal="center"/>
    </xf>
    <xf numFmtId="0" fontId="0" fillId="4" borderId="1" xfId="0" applyFill="1" applyBorder="1"/>
    <xf numFmtId="0" fontId="9" fillId="0" borderId="0" xfId="0" applyFont="1"/>
    <xf numFmtId="0" fontId="9" fillId="0" borderId="0" xfId="0" applyFont="1" applyAlignment="1">
      <alignment horizontal="left"/>
    </xf>
    <xf numFmtId="0" fontId="0" fillId="0" borderId="0" xfId="0" applyAlignment="1">
      <alignment horizontal="center"/>
    </xf>
    <xf numFmtId="0" fontId="0" fillId="0" borderId="24" xfId="0" applyBorder="1" applyAlignment="1">
      <alignment horizontal="center"/>
    </xf>
    <xf numFmtId="0" fontId="0" fillId="0" borderId="19" xfId="0" applyBorder="1"/>
    <xf numFmtId="0" fontId="0" fillId="0" borderId="23" xfId="0" applyBorder="1"/>
    <xf numFmtId="0" fontId="0" fillId="0" borderId="25" xfId="0" applyBorder="1"/>
    <xf numFmtId="0" fontId="0" fillId="0" borderId="27" xfId="0" applyBorder="1"/>
    <xf numFmtId="0" fontId="12" fillId="0" borderId="23" xfId="0" applyFont="1" applyBorder="1" applyAlignment="1">
      <alignment horizontal="center"/>
    </xf>
    <xf numFmtId="0" fontId="0" fillId="4" borderId="3" xfId="0" applyFill="1" applyBorder="1" applyAlignment="1">
      <alignment horizontal="right"/>
    </xf>
    <xf numFmtId="0" fontId="0" fillId="4" borderId="5" xfId="0" applyFill="1" applyBorder="1" applyAlignment="1">
      <alignment horizontal="right"/>
    </xf>
    <xf numFmtId="0" fontId="0" fillId="0" borderId="29" xfId="0" applyBorder="1"/>
    <xf numFmtId="2" fontId="0" fillId="0" borderId="0" xfId="0" applyNumberFormat="1"/>
    <xf numFmtId="2" fontId="0" fillId="0" borderId="28" xfId="0" applyNumberFormat="1" applyBorder="1"/>
    <xf numFmtId="0" fontId="5" fillId="0" borderId="6" xfId="0" applyFont="1" applyBorder="1" applyAlignment="1">
      <alignment horizontal="center"/>
    </xf>
    <xf numFmtId="0" fontId="5" fillId="4" borderId="17" xfId="0" applyFont="1" applyFill="1" applyBorder="1" applyAlignment="1">
      <alignment horizontal="center"/>
    </xf>
    <xf numFmtId="0" fontId="5" fillId="4" borderId="18" xfId="0" applyFont="1" applyFill="1" applyBorder="1" applyAlignment="1">
      <alignment horizontal="center"/>
    </xf>
    <xf numFmtId="0" fontId="5" fillId="4" borderId="15" xfId="0" applyFont="1" applyFill="1" applyBorder="1" applyAlignment="1">
      <alignment horizontal="center"/>
    </xf>
    <xf numFmtId="0" fontId="8" fillId="4" borderId="16" xfId="0" applyFont="1" applyFill="1" applyBorder="1" applyAlignment="1">
      <alignment horizontal="center" vertical="center"/>
    </xf>
    <xf numFmtId="0" fontId="5" fillId="4" borderId="7" xfId="0" applyFont="1" applyFill="1" applyBorder="1" applyAlignment="1">
      <alignment horizontal="right"/>
    </xf>
    <xf numFmtId="0" fontId="5" fillId="4" borderId="0" xfId="0" applyFont="1" applyFill="1" applyAlignment="1">
      <alignment horizontal="center"/>
    </xf>
    <xf numFmtId="0" fontId="16" fillId="0" borderId="6" xfId="0" applyFont="1" applyBorder="1"/>
    <xf numFmtId="2" fontId="5" fillId="0" borderId="0" xfId="0" applyNumberFormat="1" applyFont="1"/>
    <xf numFmtId="0" fontId="2" fillId="0" borderId="0" xfId="0" applyFont="1"/>
    <xf numFmtId="0" fontId="0" fillId="0" borderId="6" xfId="0" applyBorder="1" applyAlignment="1">
      <alignment horizontal="center" vertical="center" wrapText="1"/>
    </xf>
    <xf numFmtId="0" fontId="0" fillId="0" borderId="0" xfId="0" applyAlignment="1">
      <alignment horizontal="center" vertical="center" wrapText="1"/>
    </xf>
    <xf numFmtId="0" fontId="2" fillId="0" borderId="6" xfId="0" applyFont="1" applyBorder="1" applyAlignment="1">
      <alignment wrapText="1"/>
    </xf>
    <xf numFmtId="0" fontId="16" fillId="0" borderId="6" xfId="0" applyFont="1" applyBorder="1" applyAlignment="1">
      <alignment vertical="center"/>
    </xf>
    <xf numFmtId="0" fontId="15" fillId="0" borderId="0" xfId="0" applyFont="1"/>
    <xf numFmtId="0" fontId="5" fillId="3" borderId="8" xfId="0" applyFont="1" applyFill="1" applyBorder="1" applyAlignment="1" applyProtection="1">
      <alignment horizontal="center"/>
      <protection locked="0"/>
    </xf>
    <xf numFmtId="0" fontId="0" fillId="3" borderId="20" xfId="0" applyNumberFormat="1" applyFill="1" applyBorder="1" applyProtection="1">
      <protection locked="0"/>
    </xf>
    <xf numFmtId="0" fontId="0" fillId="3" borderId="24" xfId="0" applyFill="1" applyBorder="1" applyProtection="1">
      <protection locked="0"/>
    </xf>
    <xf numFmtId="2" fontId="0" fillId="3" borderId="24" xfId="0" applyNumberFormat="1" applyFill="1" applyBorder="1" applyProtection="1">
      <protection locked="0"/>
    </xf>
    <xf numFmtId="2" fontId="0" fillId="3" borderId="26" xfId="0" applyNumberFormat="1" applyFill="1" applyBorder="1" applyProtection="1">
      <protection locked="0"/>
    </xf>
    <xf numFmtId="0" fontId="0" fillId="3" borderId="23" xfId="0" applyFill="1" applyBorder="1" applyProtection="1">
      <protection locked="0"/>
    </xf>
    <xf numFmtId="0" fontId="0" fillId="3" borderId="25" xfId="0" applyFill="1" applyBorder="1" applyProtection="1">
      <protection locked="0"/>
    </xf>
    <xf numFmtId="0" fontId="0" fillId="3" borderId="26" xfId="0" applyFill="1" applyBorder="1" applyProtection="1">
      <protection locked="0"/>
    </xf>
    <xf numFmtId="0" fontId="0" fillId="3" borderId="6" xfId="0" applyFill="1" applyBorder="1" applyProtection="1">
      <protection locked="0"/>
    </xf>
    <xf numFmtId="0" fontId="5" fillId="0" borderId="19" xfId="0" applyFont="1" applyBorder="1"/>
    <xf numFmtId="0" fontId="11" fillId="3" borderId="20" xfId="0" applyFont="1" applyFill="1" applyBorder="1" applyProtection="1">
      <protection locked="0"/>
    </xf>
    <xf numFmtId="0" fontId="5" fillId="0" borderId="23" xfId="0" applyFont="1" applyBorder="1"/>
    <xf numFmtId="0" fontId="11" fillId="3" borderId="24" xfId="0" applyFont="1" applyFill="1" applyBorder="1" applyProtection="1">
      <protection locked="0"/>
    </xf>
    <xf numFmtId="0" fontId="5" fillId="0" borderId="25" xfId="0" applyFont="1" applyBorder="1"/>
    <xf numFmtId="1" fontId="5" fillId="0" borderId="8" xfId="0" applyNumberFormat="1" applyFont="1" applyBorder="1" applyAlignment="1">
      <alignment horizontal="center"/>
    </xf>
    <xf numFmtId="0" fontId="0" fillId="3" borderId="26" xfId="0" applyFill="1" applyBorder="1" applyAlignment="1" applyProtection="1">
      <alignment horizontal="center"/>
      <protection locked="0"/>
    </xf>
    <xf numFmtId="0" fontId="19" fillId="0" borderId="0" xfId="0" applyFont="1"/>
    <xf numFmtId="0" fontId="19" fillId="0" borderId="0" xfId="0" applyFont="1" applyAlignment="1">
      <alignment horizontal="right"/>
    </xf>
    <xf numFmtId="0" fontId="20" fillId="0" borderId="7" xfId="0" applyFont="1" applyBorder="1"/>
    <xf numFmtId="0" fontId="21" fillId="0" borderId="8" xfId="0" applyFont="1" applyBorder="1" applyAlignment="1">
      <alignment horizontal="center"/>
    </xf>
    <xf numFmtId="0" fontId="0" fillId="0" borderId="0" xfId="0" applyBorder="1"/>
    <xf numFmtId="0" fontId="0" fillId="0" borderId="0" xfId="0" applyBorder="1" applyAlignment="1">
      <alignment wrapText="1"/>
    </xf>
    <xf numFmtId="0" fontId="5" fillId="0" borderId="33" xfId="0" applyFont="1" applyBorder="1" applyAlignment="1">
      <alignment horizontal="center" vertical="center"/>
    </xf>
    <xf numFmtId="0" fontId="8" fillId="0" borderId="28" xfId="0" applyFont="1" applyBorder="1" applyAlignment="1">
      <alignment horizontal="center" vertical="center" wrapText="1"/>
    </xf>
    <xf numFmtId="0" fontId="8" fillId="0" borderId="16" xfId="0" applyFont="1" applyBorder="1" applyAlignment="1">
      <alignment horizontal="center" vertical="center"/>
    </xf>
    <xf numFmtId="0" fontId="0" fillId="0" borderId="13" xfId="0" applyBorder="1"/>
    <xf numFmtId="0" fontId="0" fillId="0" borderId="16"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vertical="center" wrapText="1"/>
    </xf>
    <xf numFmtId="0" fontId="8" fillId="0" borderId="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4" xfId="0" applyFont="1" applyBorder="1" applyAlignment="1">
      <alignment horizontal="center" vertical="center" shrinkToFit="1"/>
    </xf>
    <xf numFmtId="49" fontId="0" fillId="0" borderId="0" xfId="0" applyNumberFormat="1" applyFont="1" applyAlignment="1">
      <alignment horizontal="left" vertical="center" wrapText="1"/>
    </xf>
    <xf numFmtId="0" fontId="0" fillId="0" borderId="0" xfId="0" applyAlignment="1">
      <alignment horizontal="left" vertical="center" wrapText="1"/>
    </xf>
    <xf numFmtId="0" fontId="11" fillId="5" borderId="0" xfId="0" applyFont="1" applyFill="1" applyBorder="1" applyAlignment="1">
      <alignment horizontal="left" vertical="center" wrapText="1"/>
    </xf>
    <xf numFmtId="0" fontId="11" fillId="5" borderId="31" xfId="0" applyFont="1" applyFill="1" applyBorder="1" applyAlignment="1">
      <alignment horizontal="left" vertical="center" wrapText="1"/>
    </xf>
    <xf numFmtId="0" fontId="8" fillId="4" borderId="1" xfId="0" applyFont="1" applyFill="1" applyBorder="1" applyAlignment="1">
      <alignment horizontal="center"/>
    </xf>
    <xf numFmtId="0" fontId="8" fillId="4" borderId="2" xfId="0" applyFont="1" applyFill="1" applyBorder="1" applyAlignment="1">
      <alignment horizontal="center"/>
    </xf>
    <xf numFmtId="2" fontId="22" fillId="4" borderId="30" xfId="0" applyNumberFormat="1" applyFont="1" applyFill="1" applyBorder="1" applyAlignment="1">
      <alignment horizontal="center" vertical="center" wrapText="1"/>
    </xf>
    <xf numFmtId="2" fontId="22" fillId="4" borderId="4" xfId="0" applyNumberFormat="1" applyFont="1" applyFill="1" applyBorder="1" applyAlignment="1">
      <alignment horizontal="center" vertical="center" wrapText="1"/>
    </xf>
    <xf numFmtId="0" fontId="0" fillId="4" borderId="5" xfId="0" applyFill="1" applyBorder="1" applyAlignment="1">
      <alignment horizontal="right" vertical="center"/>
    </xf>
    <xf numFmtId="0" fontId="0" fillId="4" borderId="3" xfId="0" applyFill="1" applyBorder="1" applyAlignment="1">
      <alignment horizontal="right" vertical="center"/>
    </xf>
    <xf numFmtId="0" fontId="0" fillId="0" borderId="5" xfId="0" applyBorder="1" applyAlignment="1">
      <alignment horizontal="left" vertical="center"/>
    </xf>
    <xf numFmtId="0" fontId="8" fillId="0" borderId="19" xfId="0" applyFont="1" applyBorder="1" applyAlignment="1">
      <alignment horizontal="center"/>
    </xf>
    <xf numFmtId="0" fontId="8" fillId="0" borderId="20" xfId="0" applyFont="1" applyBorder="1" applyAlignment="1">
      <alignment horizontal="center"/>
    </xf>
    <xf numFmtId="0" fontId="0" fillId="3" borderId="2" xfId="0" applyFill="1" applyBorder="1" applyAlignment="1" applyProtection="1">
      <alignment horizontal="right" vertical="center"/>
      <protection locked="0"/>
    </xf>
    <xf numFmtId="0" fontId="0" fillId="3" borderId="4" xfId="0" applyFill="1" applyBorder="1" applyAlignment="1" applyProtection="1">
      <alignment horizontal="right" vertical="center"/>
      <protection locked="0"/>
    </xf>
    <xf numFmtId="0" fontId="8" fillId="0" borderId="21" xfId="0" applyFont="1" applyBorder="1" applyAlignment="1">
      <alignment horizontal="center"/>
    </xf>
    <xf numFmtId="0" fontId="8" fillId="0" borderId="22" xfId="0" applyFont="1" applyBorder="1" applyAlignment="1">
      <alignment horizont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0" xfId="0" applyBorder="1" applyAlignment="1">
      <alignment horizontal="center" vertical="center" wrapText="1"/>
    </xf>
    <xf numFmtId="0" fontId="0" fillId="0" borderId="4" xfId="0" applyBorder="1" applyAlignment="1">
      <alignment horizontal="center" vertical="center"/>
    </xf>
    <xf numFmtId="0" fontId="0" fillId="0" borderId="0" xfId="0" applyBorder="1" applyAlignment="1">
      <alignment wrapText="1"/>
    </xf>
    <xf numFmtId="0" fontId="0" fillId="0" borderId="12" xfId="0" applyBorder="1" applyAlignment="1">
      <alignment vertical="center" wrapText="1"/>
    </xf>
    <xf numFmtId="0" fontId="0" fillId="0" borderId="0" xfId="0" applyBorder="1" applyAlignment="1">
      <alignment vertical="center" wrapText="1"/>
    </xf>
    <xf numFmtId="0" fontId="0" fillId="0" borderId="0" xfId="0" applyAlignment="1">
      <alignment horizontal="right"/>
    </xf>
    <xf numFmtId="0" fontId="3" fillId="5" borderId="0" xfId="0" applyFont="1" applyFill="1" applyBorder="1" applyAlignment="1">
      <alignment horizontal="center" wrapText="1"/>
    </xf>
    <xf numFmtId="0" fontId="6" fillId="0" borderId="0" xfId="0" applyFont="1" applyAlignment="1">
      <alignment horizontal="center"/>
    </xf>
    <xf numFmtId="0" fontId="0" fillId="0" borderId="6" xfId="0" applyBorder="1" applyAlignment="1">
      <alignment horizontal="right"/>
    </xf>
    <xf numFmtId="0" fontId="0" fillId="0" borderId="9" xfId="0" applyFill="1" applyBorder="1" applyAlignment="1">
      <alignment horizontal="right"/>
    </xf>
    <xf numFmtId="0" fontId="0" fillId="0" borderId="11" xfId="0" applyFill="1" applyBorder="1" applyAlignment="1">
      <alignment horizontal="right"/>
    </xf>
    <xf numFmtId="0" fontId="5" fillId="4" borderId="0" xfId="0" applyFont="1" applyFill="1" applyBorder="1" applyAlignment="1">
      <alignment horizontal="right"/>
    </xf>
    <xf numFmtId="0" fontId="17" fillId="0" borderId="0" xfId="0" applyFont="1" applyAlignment="1">
      <alignment wrapText="1"/>
    </xf>
    <xf numFmtId="0" fontId="18" fillId="0" borderId="0" xfId="0" applyFont="1" applyAlignment="1">
      <alignment wrapText="1"/>
    </xf>
    <xf numFmtId="0" fontId="18" fillId="0" borderId="32" xfId="0" applyFont="1" applyBorder="1" applyAlignment="1">
      <alignment wrapText="1"/>
    </xf>
    <xf numFmtId="0" fontId="0" fillId="0" borderId="0" xfId="0" applyAlignment="1">
      <alignment horizontal="center"/>
    </xf>
    <xf numFmtId="0" fontId="14" fillId="0" borderId="14" xfId="0" applyFont="1" applyBorder="1" applyAlignment="1">
      <alignment horizontal="center" vertical="center"/>
    </xf>
  </cellXfs>
  <cellStyles count="1">
    <cellStyle name="Normal" xfId="0" builtinId="0"/>
  </cellStyles>
  <dxfs count="9">
    <dxf>
      <font>
        <b/>
        <i val="0"/>
        <color rgb="FFFF0000"/>
      </font>
    </dxf>
    <dxf>
      <font>
        <b/>
        <i val="0"/>
        <color rgb="FFFF0000"/>
      </font>
    </dxf>
    <dxf>
      <font>
        <color rgb="FF92D050"/>
      </font>
    </dxf>
    <dxf>
      <font>
        <b/>
        <i val="0"/>
        <strike val="0"/>
        <u val="double"/>
        <color rgb="FFFF0000"/>
      </font>
      <fill>
        <patternFill patternType="none">
          <fgColor auto="1"/>
          <bgColor auto="1"/>
        </patternFill>
      </fill>
    </dxf>
    <dxf>
      <font>
        <color rgb="FF00B050"/>
      </font>
    </dxf>
    <dxf>
      <font>
        <b/>
        <i val="0"/>
        <color rgb="FFFF0000"/>
      </font>
    </dxf>
    <dxf>
      <font>
        <b/>
        <i val="0"/>
        <strike val="0"/>
        <u val="double"/>
        <color rgb="FFFF0000"/>
      </font>
    </dxf>
    <dxf>
      <font>
        <color rgb="FF00B050"/>
      </font>
    </dxf>
    <dxf>
      <font>
        <u/>
        <color rgb="FF00B05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19050</xdr:colOff>
      <xdr:row>15</xdr:row>
      <xdr:rowOff>9525</xdr:rowOff>
    </xdr:from>
    <xdr:to>
      <xdr:col>3</xdr:col>
      <xdr:colOff>28576</xdr:colOff>
      <xdr:row>25</xdr:row>
      <xdr:rowOff>9525</xdr:rowOff>
    </xdr:to>
    <xdr:sp macro="" textlink="">
      <xdr:nvSpPr>
        <xdr:cNvPr id="2" name="Rectangle 1"/>
        <xdr:cNvSpPr>
          <a:spLocks noChangeArrowheads="1"/>
        </xdr:cNvSpPr>
      </xdr:nvSpPr>
      <xdr:spPr bwMode="auto">
        <a:xfrm>
          <a:off x="1543050" y="3028950"/>
          <a:ext cx="771526" cy="1905000"/>
        </a:xfrm>
        <a:prstGeom prst="rect">
          <a:avLst/>
        </a:prstGeom>
        <a:solidFill>
          <a:srgbClr val="99CCFF">
            <a:alpha val="50195"/>
          </a:srgbClr>
        </a:solidFill>
        <a:ln w="38100">
          <a:solidFill>
            <a:srgbClr val="0070C0"/>
          </a:solidFill>
          <a:miter lim="800000"/>
          <a:headEnd/>
          <a:tailEnd/>
        </a:ln>
      </xdr:spPr>
      <xdr:txBody>
        <a:bodyPr wrap="square" anchor="ctr"/>
        <a:lstStyle>
          <a:defPPr>
            <a:defRPr lang="fr-FR"/>
          </a:defPPr>
          <a:lvl1pPr algn="l" rtl="0" fontAlgn="base">
            <a:spcBef>
              <a:spcPct val="0"/>
            </a:spcBef>
            <a:spcAft>
              <a:spcPct val="0"/>
            </a:spcAft>
            <a:defRPr sz="2800" kern="1200">
              <a:solidFill>
                <a:schemeClr val="tx1"/>
              </a:solidFill>
              <a:latin typeface="Arial" charset="0"/>
              <a:ea typeface="+mn-ea"/>
              <a:cs typeface="Arial" charset="0"/>
            </a:defRPr>
          </a:lvl1pPr>
          <a:lvl2pPr marL="457200" algn="l" rtl="0" fontAlgn="base">
            <a:spcBef>
              <a:spcPct val="0"/>
            </a:spcBef>
            <a:spcAft>
              <a:spcPct val="0"/>
            </a:spcAft>
            <a:defRPr sz="2800" kern="1200">
              <a:solidFill>
                <a:schemeClr val="tx1"/>
              </a:solidFill>
              <a:latin typeface="Arial" charset="0"/>
              <a:ea typeface="+mn-ea"/>
              <a:cs typeface="Arial" charset="0"/>
            </a:defRPr>
          </a:lvl2pPr>
          <a:lvl3pPr marL="914400" algn="l" rtl="0" fontAlgn="base">
            <a:spcBef>
              <a:spcPct val="0"/>
            </a:spcBef>
            <a:spcAft>
              <a:spcPct val="0"/>
            </a:spcAft>
            <a:defRPr sz="2800" kern="1200">
              <a:solidFill>
                <a:schemeClr val="tx1"/>
              </a:solidFill>
              <a:latin typeface="Arial" charset="0"/>
              <a:ea typeface="+mn-ea"/>
              <a:cs typeface="Arial" charset="0"/>
            </a:defRPr>
          </a:lvl3pPr>
          <a:lvl4pPr marL="1371600" algn="l" rtl="0" fontAlgn="base">
            <a:spcBef>
              <a:spcPct val="0"/>
            </a:spcBef>
            <a:spcAft>
              <a:spcPct val="0"/>
            </a:spcAft>
            <a:defRPr sz="2800" kern="1200">
              <a:solidFill>
                <a:schemeClr val="tx1"/>
              </a:solidFill>
              <a:latin typeface="Arial" charset="0"/>
              <a:ea typeface="+mn-ea"/>
              <a:cs typeface="Arial" charset="0"/>
            </a:defRPr>
          </a:lvl4pPr>
          <a:lvl5pPr marL="1828800" algn="l" rtl="0" fontAlgn="base">
            <a:spcBef>
              <a:spcPct val="0"/>
            </a:spcBef>
            <a:spcAft>
              <a:spcPct val="0"/>
            </a:spcAft>
            <a:defRPr sz="2800" kern="1200">
              <a:solidFill>
                <a:schemeClr val="tx1"/>
              </a:solidFill>
              <a:latin typeface="Arial" charset="0"/>
              <a:ea typeface="+mn-ea"/>
              <a:cs typeface="Arial" charset="0"/>
            </a:defRPr>
          </a:lvl5pPr>
          <a:lvl6pPr marL="2286000" algn="l" defTabSz="914400" rtl="0" eaLnBrk="1" latinLnBrk="0" hangingPunct="1">
            <a:defRPr sz="2800" kern="1200">
              <a:solidFill>
                <a:schemeClr val="tx1"/>
              </a:solidFill>
              <a:latin typeface="Arial" charset="0"/>
              <a:ea typeface="+mn-ea"/>
              <a:cs typeface="Arial" charset="0"/>
            </a:defRPr>
          </a:lvl6pPr>
          <a:lvl7pPr marL="2743200" algn="l" defTabSz="914400" rtl="0" eaLnBrk="1" latinLnBrk="0" hangingPunct="1">
            <a:defRPr sz="2800" kern="1200">
              <a:solidFill>
                <a:schemeClr val="tx1"/>
              </a:solidFill>
              <a:latin typeface="Arial" charset="0"/>
              <a:ea typeface="+mn-ea"/>
              <a:cs typeface="Arial" charset="0"/>
            </a:defRPr>
          </a:lvl7pPr>
          <a:lvl8pPr marL="3200400" algn="l" defTabSz="914400" rtl="0" eaLnBrk="1" latinLnBrk="0" hangingPunct="1">
            <a:defRPr sz="2800" kern="1200">
              <a:solidFill>
                <a:schemeClr val="tx1"/>
              </a:solidFill>
              <a:latin typeface="Arial" charset="0"/>
              <a:ea typeface="+mn-ea"/>
              <a:cs typeface="Arial" charset="0"/>
            </a:defRPr>
          </a:lvl8pPr>
          <a:lvl9pPr marL="3657600" algn="l" defTabSz="914400" rtl="0" eaLnBrk="1" latinLnBrk="0" hangingPunct="1">
            <a:defRPr sz="2800" kern="1200">
              <a:solidFill>
                <a:schemeClr val="tx1"/>
              </a:solidFill>
              <a:latin typeface="Arial" charset="0"/>
              <a:ea typeface="+mn-ea"/>
              <a:cs typeface="Arial" charset="0"/>
            </a:defRPr>
          </a:lvl9pPr>
        </a:lstStyle>
        <a:p>
          <a:pPr algn="ctr" eaLnBrk="1" hangingPunct="1">
            <a:spcBef>
              <a:spcPct val="0"/>
            </a:spcBef>
            <a:buClrTx/>
            <a:buSzTx/>
            <a:buFontTx/>
            <a:buNone/>
          </a:pPr>
          <a:r>
            <a:rPr lang="fr-FR" altLang="fr-FR" sz="1000" b="1">
              <a:latin typeface="+mn-lt"/>
            </a:rPr>
            <a:t>DPU</a:t>
          </a:r>
        </a:p>
        <a:p>
          <a:pPr algn="ctr" eaLnBrk="1" hangingPunct="1">
            <a:spcBef>
              <a:spcPct val="0"/>
            </a:spcBef>
            <a:buClrTx/>
            <a:buSzTx/>
            <a:buFontTx/>
            <a:buNone/>
          </a:pPr>
          <a:r>
            <a:rPr lang="fr-FR" altLang="fr-FR" sz="1000" b="1">
              <a:latin typeface="+mn-lt"/>
            </a:rPr>
            <a:t> </a:t>
          </a:r>
        </a:p>
        <a:p>
          <a:pPr algn="ctr" eaLnBrk="1" hangingPunct="1">
            <a:spcBef>
              <a:spcPct val="0"/>
            </a:spcBef>
            <a:buClrTx/>
            <a:buSzTx/>
            <a:buFontTx/>
            <a:buNone/>
          </a:pPr>
          <a:r>
            <a:rPr lang="fr-FR" altLang="fr-FR" sz="1000" b="1">
              <a:latin typeface="+mn-lt"/>
            </a:rPr>
            <a:t>Moyen 44</a:t>
          </a:r>
        </a:p>
        <a:p>
          <a:pPr algn="ctr" eaLnBrk="1" hangingPunct="1">
            <a:spcBef>
              <a:spcPct val="0"/>
            </a:spcBef>
            <a:buClrTx/>
            <a:buSzTx/>
            <a:buFontTx/>
            <a:buNone/>
          </a:pPr>
          <a:r>
            <a:rPr lang="fr-FR" altLang="fr-FR" sz="1000" b="1">
              <a:latin typeface="+mn-lt"/>
            </a:rPr>
            <a:t> 280 €/ha</a:t>
          </a:r>
        </a:p>
        <a:p>
          <a:pPr algn="ctr" eaLnBrk="1" hangingPunct="1">
            <a:spcBef>
              <a:spcPct val="0"/>
            </a:spcBef>
            <a:buClrTx/>
            <a:buSzTx/>
            <a:buFontTx/>
            <a:buNone/>
          </a:pPr>
          <a:endParaRPr lang="fr-FR" altLang="fr-FR" sz="1000" b="1">
            <a:latin typeface="+mn-lt"/>
          </a:endParaRPr>
        </a:p>
        <a:p>
          <a:pPr algn="ctr" eaLnBrk="1" hangingPunct="1">
            <a:spcBef>
              <a:spcPct val="0"/>
            </a:spcBef>
            <a:buClrTx/>
            <a:buSzTx/>
            <a:buFontTx/>
            <a:buNone/>
          </a:pPr>
          <a:r>
            <a:rPr lang="fr-FR" altLang="fr-FR" sz="1000" b="1">
              <a:latin typeface="+mn-lt"/>
            </a:rPr>
            <a:t>Moyen France</a:t>
          </a:r>
        </a:p>
        <a:p>
          <a:pPr algn="ctr" eaLnBrk="1" hangingPunct="1">
            <a:spcBef>
              <a:spcPct val="0"/>
            </a:spcBef>
            <a:buClrTx/>
            <a:buSzTx/>
            <a:buFontTx/>
            <a:buNone/>
          </a:pPr>
          <a:r>
            <a:rPr lang="fr-FR" altLang="fr-FR" sz="1000" b="1">
              <a:latin typeface="+mn-lt"/>
            </a:rPr>
            <a:t> 268 €/ha</a:t>
          </a:r>
        </a:p>
      </xdr:txBody>
    </xdr:sp>
    <xdr:clientData/>
  </xdr:twoCellAnchor>
  <xdr:twoCellAnchor>
    <xdr:from>
      <xdr:col>4</xdr:col>
      <xdr:colOff>9524</xdr:colOff>
      <xdr:row>16</xdr:row>
      <xdr:rowOff>180974</xdr:rowOff>
    </xdr:from>
    <xdr:to>
      <xdr:col>5</xdr:col>
      <xdr:colOff>9525</xdr:colOff>
      <xdr:row>24</xdr:row>
      <xdr:rowOff>139699</xdr:rowOff>
    </xdr:to>
    <xdr:grpSp>
      <xdr:nvGrpSpPr>
        <xdr:cNvPr id="7" name="Groupe 6"/>
        <xdr:cNvGrpSpPr/>
      </xdr:nvGrpSpPr>
      <xdr:grpSpPr>
        <a:xfrm>
          <a:off x="3057524" y="3362324"/>
          <a:ext cx="762001" cy="1482725"/>
          <a:chOff x="2285999" y="3390899"/>
          <a:chExt cx="762001" cy="1482725"/>
        </a:xfrm>
      </xdr:grpSpPr>
      <xdr:sp macro="" textlink="">
        <xdr:nvSpPr>
          <xdr:cNvPr id="3" name="Rectangle 2"/>
          <xdr:cNvSpPr>
            <a:spLocks noChangeArrowheads="1"/>
          </xdr:cNvSpPr>
        </xdr:nvSpPr>
        <xdr:spPr bwMode="auto">
          <a:xfrm>
            <a:off x="2286002" y="4381500"/>
            <a:ext cx="752474" cy="492124"/>
          </a:xfrm>
          <a:prstGeom prst="rect">
            <a:avLst/>
          </a:prstGeom>
          <a:solidFill>
            <a:srgbClr val="99CCFF">
              <a:alpha val="50195"/>
            </a:srgbClr>
          </a:solidFill>
          <a:ln w="38100">
            <a:solidFill>
              <a:srgbClr val="0070C0"/>
            </a:solidFill>
            <a:miter lim="800000"/>
            <a:headEnd/>
            <a:tailEnd/>
          </a:ln>
        </xdr:spPr>
        <xdr:txBody>
          <a:bodyPr wrap="square" anchor="ctr"/>
          <a:lstStyle>
            <a:defPPr>
              <a:defRPr lang="fr-FR"/>
            </a:defPPr>
            <a:lvl1pPr algn="l" rtl="0" fontAlgn="base">
              <a:spcBef>
                <a:spcPct val="0"/>
              </a:spcBef>
              <a:spcAft>
                <a:spcPct val="0"/>
              </a:spcAft>
              <a:defRPr sz="2800" kern="1200">
                <a:solidFill>
                  <a:schemeClr val="tx1"/>
                </a:solidFill>
                <a:latin typeface="Arial" charset="0"/>
                <a:ea typeface="+mn-ea"/>
                <a:cs typeface="Arial" charset="0"/>
              </a:defRPr>
            </a:lvl1pPr>
            <a:lvl2pPr marL="457200" algn="l" rtl="0" fontAlgn="base">
              <a:spcBef>
                <a:spcPct val="0"/>
              </a:spcBef>
              <a:spcAft>
                <a:spcPct val="0"/>
              </a:spcAft>
              <a:defRPr sz="2800" kern="1200">
                <a:solidFill>
                  <a:schemeClr val="tx1"/>
                </a:solidFill>
                <a:latin typeface="Arial" charset="0"/>
                <a:ea typeface="+mn-ea"/>
                <a:cs typeface="Arial" charset="0"/>
              </a:defRPr>
            </a:lvl2pPr>
            <a:lvl3pPr marL="914400" algn="l" rtl="0" fontAlgn="base">
              <a:spcBef>
                <a:spcPct val="0"/>
              </a:spcBef>
              <a:spcAft>
                <a:spcPct val="0"/>
              </a:spcAft>
              <a:defRPr sz="2800" kern="1200">
                <a:solidFill>
                  <a:schemeClr val="tx1"/>
                </a:solidFill>
                <a:latin typeface="Arial" charset="0"/>
                <a:ea typeface="+mn-ea"/>
                <a:cs typeface="Arial" charset="0"/>
              </a:defRPr>
            </a:lvl3pPr>
            <a:lvl4pPr marL="1371600" algn="l" rtl="0" fontAlgn="base">
              <a:spcBef>
                <a:spcPct val="0"/>
              </a:spcBef>
              <a:spcAft>
                <a:spcPct val="0"/>
              </a:spcAft>
              <a:defRPr sz="2800" kern="1200">
                <a:solidFill>
                  <a:schemeClr val="tx1"/>
                </a:solidFill>
                <a:latin typeface="Arial" charset="0"/>
                <a:ea typeface="+mn-ea"/>
                <a:cs typeface="Arial" charset="0"/>
              </a:defRPr>
            </a:lvl4pPr>
            <a:lvl5pPr marL="1828800" algn="l" rtl="0" fontAlgn="base">
              <a:spcBef>
                <a:spcPct val="0"/>
              </a:spcBef>
              <a:spcAft>
                <a:spcPct val="0"/>
              </a:spcAft>
              <a:defRPr sz="2800" kern="1200">
                <a:solidFill>
                  <a:schemeClr val="tx1"/>
                </a:solidFill>
                <a:latin typeface="Arial" charset="0"/>
                <a:ea typeface="+mn-ea"/>
                <a:cs typeface="Arial" charset="0"/>
              </a:defRPr>
            </a:lvl5pPr>
            <a:lvl6pPr marL="2286000" algn="l" defTabSz="914400" rtl="0" eaLnBrk="1" latinLnBrk="0" hangingPunct="1">
              <a:defRPr sz="2800" kern="1200">
                <a:solidFill>
                  <a:schemeClr val="tx1"/>
                </a:solidFill>
                <a:latin typeface="Arial" charset="0"/>
                <a:ea typeface="+mn-ea"/>
                <a:cs typeface="Arial" charset="0"/>
              </a:defRPr>
            </a:lvl6pPr>
            <a:lvl7pPr marL="2743200" algn="l" defTabSz="914400" rtl="0" eaLnBrk="1" latinLnBrk="0" hangingPunct="1">
              <a:defRPr sz="2800" kern="1200">
                <a:solidFill>
                  <a:schemeClr val="tx1"/>
                </a:solidFill>
                <a:latin typeface="Arial" charset="0"/>
                <a:ea typeface="+mn-ea"/>
                <a:cs typeface="Arial" charset="0"/>
              </a:defRPr>
            </a:lvl7pPr>
            <a:lvl8pPr marL="3200400" algn="l" defTabSz="914400" rtl="0" eaLnBrk="1" latinLnBrk="0" hangingPunct="1">
              <a:defRPr sz="2800" kern="1200">
                <a:solidFill>
                  <a:schemeClr val="tx1"/>
                </a:solidFill>
                <a:latin typeface="Arial" charset="0"/>
                <a:ea typeface="+mn-ea"/>
                <a:cs typeface="Arial" charset="0"/>
              </a:defRPr>
            </a:lvl8pPr>
            <a:lvl9pPr marL="3657600" algn="l" defTabSz="914400" rtl="0" eaLnBrk="1" latinLnBrk="0" hangingPunct="1">
              <a:defRPr sz="2800" kern="1200">
                <a:solidFill>
                  <a:schemeClr val="tx1"/>
                </a:solidFill>
                <a:latin typeface="Arial" charset="0"/>
                <a:ea typeface="+mn-ea"/>
                <a:cs typeface="Arial" charset="0"/>
              </a:defRPr>
            </a:lvl9pPr>
          </a:lstStyle>
          <a:p>
            <a:pPr algn="ctr" eaLnBrk="1" hangingPunct="1">
              <a:spcBef>
                <a:spcPct val="0"/>
              </a:spcBef>
              <a:buClrTx/>
              <a:buSzTx/>
              <a:buFontTx/>
              <a:buNone/>
            </a:pPr>
            <a:r>
              <a:rPr lang="fr-FR" altLang="fr-FR" sz="1000" b="1">
                <a:latin typeface="+mn-lt"/>
              </a:rPr>
              <a:t>Aide de </a:t>
            </a:r>
            <a:r>
              <a:rPr lang="fr-FR" altLang="fr-FR" sz="800" b="1">
                <a:latin typeface="+mn-lt"/>
              </a:rPr>
              <a:t>base</a:t>
            </a:r>
          </a:p>
          <a:p>
            <a:pPr algn="ctr" eaLnBrk="1" hangingPunct="1">
              <a:spcBef>
                <a:spcPct val="0"/>
              </a:spcBef>
              <a:buClrTx/>
              <a:buSzTx/>
              <a:buFontTx/>
              <a:buNone/>
            </a:pPr>
            <a:r>
              <a:rPr lang="fr-FR" altLang="fr-FR" sz="600" b="1">
                <a:latin typeface="+mn-lt"/>
              </a:rPr>
              <a:t>Part restante </a:t>
            </a:r>
          </a:p>
          <a:p>
            <a:pPr algn="ctr" eaLnBrk="1" hangingPunct="1">
              <a:spcBef>
                <a:spcPct val="0"/>
              </a:spcBef>
              <a:buClrTx/>
              <a:buSzTx/>
              <a:buFontTx/>
              <a:buNone/>
            </a:pPr>
            <a:r>
              <a:rPr lang="fr-FR" altLang="fr-FR" sz="600" b="1">
                <a:latin typeface="+mn-lt"/>
              </a:rPr>
              <a:t>environ 30%</a:t>
            </a:r>
          </a:p>
        </xdr:txBody>
      </xdr:sp>
      <xdr:sp macro="" textlink="">
        <xdr:nvSpPr>
          <xdr:cNvPr id="4" name="Rectangle 3"/>
          <xdr:cNvSpPr>
            <a:spLocks noChangeArrowheads="1"/>
          </xdr:cNvSpPr>
        </xdr:nvSpPr>
        <xdr:spPr bwMode="auto">
          <a:xfrm>
            <a:off x="2286000" y="3781424"/>
            <a:ext cx="752475" cy="561975"/>
          </a:xfrm>
          <a:prstGeom prst="rect">
            <a:avLst/>
          </a:prstGeom>
          <a:solidFill>
            <a:srgbClr val="00B0F0">
              <a:alpha val="50195"/>
            </a:srgbClr>
          </a:solidFill>
          <a:ln w="38100">
            <a:solidFill>
              <a:srgbClr val="0070C0"/>
            </a:solidFill>
            <a:miter lim="800000"/>
            <a:headEnd/>
            <a:tailEnd/>
          </a:ln>
        </xdr:spPr>
        <xdr:txBody>
          <a:bodyPr wrap="square" anchor="ctr"/>
          <a:lstStyle>
            <a:defPPr>
              <a:defRPr lang="fr-FR"/>
            </a:defPPr>
            <a:lvl1pPr algn="l" rtl="0" fontAlgn="base">
              <a:spcBef>
                <a:spcPct val="0"/>
              </a:spcBef>
              <a:spcAft>
                <a:spcPct val="0"/>
              </a:spcAft>
              <a:defRPr sz="2800" kern="1200">
                <a:solidFill>
                  <a:schemeClr val="tx1"/>
                </a:solidFill>
                <a:latin typeface="Arial" charset="0"/>
                <a:ea typeface="+mn-ea"/>
                <a:cs typeface="Arial" charset="0"/>
              </a:defRPr>
            </a:lvl1pPr>
            <a:lvl2pPr marL="457200" algn="l" rtl="0" fontAlgn="base">
              <a:spcBef>
                <a:spcPct val="0"/>
              </a:spcBef>
              <a:spcAft>
                <a:spcPct val="0"/>
              </a:spcAft>
              <a:defRPr sz="2800" kern="1200">
                <a:solidFill>
                  <a:schemeClr val="tx1"/>
                </a:solidFill>
                <a:latin typeface="Arial" charset="0"/>
                <a:ea typeface="+mn-ea"/>
                <a:cs typeface="Arial" charset="0"/>
              </a:defRPr>
            </a:lvl2pPr>
            <a:lvl3pPr marL="914400" algn="l" rtl="0" fontAlgn="base">
              <a:spcBef>
                <a:spcPct val="0"/>
              </a:spcBef>
              <a:spcAft>
                <a:spcPct val="0"/>
              </a:spcAft>
              <a:defRPr sz="2800" kern="1200">
                <a:solidFill>
                  <a:schemeClr val="tx1"/>
                </a:solidFill>
                <a:latin typeface="Arial" charset="0"/>
                <a:ea typeface="+mn-ea"/>
                <a:cs typeface="Arial" charset="0"/>
              </a:defRPr>
            </a:lvl3pPr>
            <a:lvl4pPr marL="1371600" algn="l" rtl="0" fontAlgn="base">
              <a:spcBef>
                <a:spcPct val="0"/>
              </a:spcBef>
              <a:spcAft>
                <a:spcPct val="0"/>
              </a:spcAft>
              <a:defRPr sz="2800" kern="1200">
                <a:solidFill>
                  <a:schemeClr val="tx1"/>
                </a:solidFill>
                <a:latin typeface="Arial" charset="0"/>
                <a:ea typeface="+mn-ea"/>
                <a:cs typeface="Arial" charset="0"/>
              </a:defRPr>
            </a:lvl4pPr>
            <a:lvl5pPr marL="1828800" algn="l" rtl="0" fontAlgn="base">
              <a:spcBef>
                <a:spcPct val="0"/>
              </a:spcBef>
              <a:spcAft>
                <a:spcPct val="0"/>
              </a:spcAft>
              <a:defRPr sz="2800" kern="1200">
                <a:solidFill>
                  <a:schemeClr val="tx1"/>
                </a:solidFill>
                <a:latin typeface="Arial" charset="0"/>
                <a:ea typeface="+mn-ea"/>
                <a:cs typeface="Arial" charset="0"/>
              </a:defRPr>
            </a:lvl5pPr>
            <a:lvl6pPr marL="2286000" algn="l" defTabSz="914400" rtl="0" eaLnBrk="1" latinLnBrk="0" hangingPunct="1">
              <a:defRPr sz="2800" kern="1200">
                <a:solidFill>
                  <a:schemeClr val="tx1"/>
                </a:solidFill>
                <a:latin typeface="Arial" charset="0"/>
                <a:ea typeface="+mn-ea"/>
                <a:cs typeface="Arial" charset="0"/>
              </a:defRPr>
            </a:lvl6pPr>
            <a:lvl7pPr marL="2743200" algn="l" defTabSz="914400" rtl="0" eaLnBrk="1" latinLnBrk="0" hangingPunct="1">
              <a:defRPr sz="2800" kern="1200">
                <a:solidFill>
                  <a:schemeClr val="tx1"/>
                </a:solidFill>
                <a:latin typeface="Arial" charset="0"/>
                <a:ea typeface="+mn-ea"/>
                <a:cs typeface="Arial" charset="0"/>
              </a:defRPr>
            </a:lvl7pPr>
            <a:lvl8pPr marL="3200400" algn="l" defTabSz="914400" rtl="0" eaLnBrk="1" latinLnBrk="0" hangingPunct="1">
              <a:defRPr sz="2800" kern="1200">
                <a:solidFill>
                  <a:schemeClr val="tx1"/>
                </a:solidFill>
                <a:latin typeface="Arial" charset="0"/>
                <a:ea typeface="+mn-ea"/>
                <a:cs typeface="Arial" charset="0"/>
              </a:defRPr>
            </a:lvl8pPr>
            <a:lvl9pPr marL="3657600" algn="l" defTabSz="914400" rtl="0" eaLnBrk="1" latinLnBrk="0" hangingPunct="1">
              <a:defRPr sz="2800" kern="1200">
                <a:solidFill>
                  <a:schemeClr val="tx1"/>
                </a:solidFill>
                <a:latin typeface="Arial" charset="0"/>
                <a:ea typeface="+mn-ea"/>
                <a:cs typeface="Arial" charset="0"/>
              </a:defRPr>
            </a:lvl9pPr>
          </a:lstStyle>
          <a:p>
            <a:pPr algn="ctr" eaLnBrk="1" hangingPunct="1">
              <a:spcBef>
                <a:spcPct val="0"/>
              </a:spcBef>
              <a:buClrTx/>
              <a:buSzTx/>
              <a:buFontTx/>
              <a:buNone/>
            </a:pPr>
            <a:r>
              <a:rPr lang="fr-FR" altLang="fr-FR" sz="1000" b="1">
                <a:latin typeface="+mn-lt"/>
              </a:rPr>
              <a:t>Aide verte</a:t>
            </a:r>
          </a:p>
          <a:p>
            <a:pPr algn="ctr" eaLnBrk="1" hangingPunct="1">
              <a:spcBef>
                <a:spcPct val="0"/>
              </a:spcBef>
              <a:buClrTx/>
              <a:buSzTx/>
              <a:buFontTx/>
              <a:buNone/>
            </a:pPr>
            <a:r>
              <a:rPr lang="fr-FR" altLang="fr-FR" sz="800" b="1">
                <a:latin typeface="+mn-lt"/>
              </a:rPr>
              <a:t>30%  du plafond</a:t>
            </a:r>
          </a:p>
        </xdr:txBody>
      </xdr:sp>
      <xdr:sp macro="" textlink="">
        <xdr:nvSpPr>
          <xdr:cNvPr id="5" name="Rectangle 4"/>
          <xdr:cNvSpPr>
            <a:spLocks noChangeArrowheads="1"/>
          </xdr:cNvSpPr>
        </xdr:nvSpPr>
        <xdr:spPr bwMode="auto">
          <a:xfrm>
            <a:off x="2285999" y="3390899"/>
            <a:ext cx="762001" cy="390525"/>
          </a:xfrm>
          <a:prstGeom prst="rect">
            <a:avLst/>
          </a:prstGeom>
          <a:solidFill>
            <a:srgbClr val="0070C0">
              <a:alpha val="50195"/>
            </a:srgbClr>
          </a:solidFill>
          <a:ln w="38100">
            <a:solidFill>
              <a:srgbClr val="0070C0"/>
            </a:solidFill>
            <a:prstDash val="solid"/>
            <a:miter lim="800000"/>
            <a:headEnd/>
            <a:tailEnd/>
          </a:ln>
        </xdr:spPr>
        <xdr:txBody>
          <a:bodyPr wrap="square" anchor="ctr"/>
          <a:lstStyle>
            <a:defPPr>
              <a:defRPr lang="fr-FR"/>
            </a:defPPr>
            <a:lvl1pPr algn="l" rtl="0" fontAlgn="base">
              <a:spcBef>
                <a:spcPct val="0"/>
              </a:spcBef>
              <a:spcAft>
                <a:spcPct val="0"/>
              </a:spcAft>
              <a:defRPr sz="2800" kern="1200">
                <a:solidFill>
                  <a:schemeClr val="tx1"/>
                </a:solidFill>
                <a:latin typeface="Arial" charset="0"/>
                <a:ea typeface="+mn-ea"/>
                <a:cs typeface="Arial" charset="0"/>
              </a:defRPr>
            </a:lvl1pPr>
            <a:lvl2pPr marL="457200" algn="l" rtl="0" fontAlgn="base">
              <a:spcBef>
                <a:spcPct val="0"/>
              </a:spcBef>
              <a:spcAft>
                <a:spcPct val="0"/>
              </a:spcAft>
              <a:defRPr sz="2800" kern="1200">
                <a:solidFill>
                  <a:schemeClr val="tx1"/>
                </a:solidFill>
                <a:latin typeface="Arial" charset="0"/>
                <a:ea typeface="+mn-ea"/>
                <a:cs typeface="Arial" charset="0"/>
              </a:defRPr>
            </a:lvl2pPr>
            <a:lvl3pPr marL="914400" algn="l" rtl="0" fontAlgn="base">
              <a:spcBef>
                <a:spcPct val="0"/>
              </a:spcBef>
              <a:spcAft>
                <a:spcPct val="0"/>
              </a:spcAft>
              <a:defRPr sz="2800" kern="1200">
                <a:solidFill>
                  <a:schemeClr val="tx1"/>
                </a:solidFill>
                <a:latin typeface="Arial" charset="0"/>
                <a:ea typeface="+mn-ea"/>
                <a:cs typeface="Arial" charset="0"/>
              </a:defRPr>
            </a:lvl3pPr>
            <a:lvl4pPr marL="1371600" algn="l" rtl="0" fontAlgn="base">
              <a:spcBef>
                <a:spcPct val="0"/>
              </a:spcBef>
              <a:spcAft>
                <a:spcPct val="0"/>
              </a:spcAft>
              <a:defRPr sz="2800" kern="1200">
                <a:solidFill>
                  <a:schemeClr val="tx1"/>
                </a:solidFill>
                <a:latin typeface="Arial" charset="0"/>
                <a:ea typeface="+mn-ea"/>
                <a:cs typeface="Arial" charset="0"/>
              </a:defRPr>
            </a:lvl4pPr>
            <a:lvl5pPr marL="1828800" algn="l" rtl="0" fontAlgn="base">
              <a:spcBef>
                <a:spcPct val="0"/>
              </a:spcBef>
              <a:spcAft>
                <a:spcPct val="0"/>
              </a:spcAft>
              <a:defRPr sz="2800" kern="1200">
                <a:solidFill>
                  <a:schemeClr val="tx1"/>
                </a:solidFill>
                <a:latin typeface="Arial" charset="0"/>
                <a:ea typeface="+mn-ea"/>
                <a:cs typeface="Arial" charset="0"/>
              </a:defRPr>
            </a:lvl5pPr>
            <a:lvl6pPr marL="2286000" algn="l" defTabSz="914400" rtl="0" eaLnBrk="1" latinLnBrk="0" hangingPunct="1">
              <a:defRPr sz="2800" kern="1200">
                <a:solidFill>
                  <a:schemeClr val="tx1"/>
                </a:solidFill>
                <a:latin typeface="Arial" charset="0"/>
                <a:ea typeface="+mn-ea"/>
                <a:cs typeface="Arial" charset="0"/>
              </a:defRPr>
            </a:lvl6pPr>
            <a:lvl7pPr marL="2743200" algn="l" defTabSz="914400" rtl="0" eaLnBrk="1" latinLnBrk="0" hangingPunct="1">
              <a:defRPr sz="2800" kern="1200">
                <a:solidFill>
                  <a:schemeClr val="tx1"/>
                </a:solidFill>
                <a:latin typeface="Arial" charset="0"/>
                <a:ea typeface="+mn-ea"/>
                <a:cs typeface="Arial" charset="0"/>
              </a:defRPr>
            </a:lvl7pPr>
            <a:lvl8pPr marL="3200400" algn="l" defTabSz="914400" rtl="0" eaLnBrk="1" latinLnBrk="0" hangingPunct="1">
              <a:defRPr sz="2800" kern="1200">
                <a:solidFill>
                  <a:schemeClr val="tx1"/>
                </a:solidFill>
                <a:latin typeface="Arial" charset="0"/>
                <a:ea typeface="+mn-ea"/>
                <a:cs typeface="Arial" charset="0"/>
              </a:defRPr>
            </a:lvl8pPr>
            <a:lvl9pPr marL="3657600" algn="l" defTabSz="914400" rtl="0" eaLnBrk="1" latinLnBrk="0" hangingPunct="1">
              <a:defRPr sz="2800" kern="1200">
                <a:solidFill>
                  <a:schemeClr val="tx1"/>
                </a:solidFill>
                <a:latin typeface="Arial" charset="0"/>
                <a:ea typeface="+mn-ea"/>
                <a:cs typeface="Arial" charset="0"/>
              </a:defRPr>
            </a:lvl9pPr>
          </a:lstStyle>
          <a:p>
            <a:pPr algn="ctr" eaLnBrk="1" hangingPunct="1">
              <a:spcBef>
                <a:spcPct val="0"/>
              </a:spcBef>
              <a:buClrTx/>
              <a:buSzTx/>
              <a:buFontTx/>
              <a:buNone/>
            </a:pPr>
            <a:r>
              <a:rPr lang="fr-FR" altLang="fr-FR" sz="700" b="1">
                <a:latin typeface="+mn-lt"/>
              </a:rPr>
              <a:t>Surdotation 52premier ha</a:t>
            </a:r>
          </a:p>
        </xdr:txBody>
      </xdr:sp>
    </xdr:grpSp>
    <xdr:clientData/>
  </xdr:twoCellAnchor>
  <xdr:twoCellAnchor>
    <xdr:from>
      <xdr:col>3</xdr:col>
      <xdr:colOff>66675</xdr:colOff>
      <xdr:row>18</xdr:row>
      <xdr:rowOff>66675</xdr:rowOff>
    </xdr:from>
    <xdr:to>
      <xdr:col>3</xdr:col>
      <xdr:colOff>755650</xdr:colOff>
      <xdr:row>19</xdr:row>
      <xdr:rowOff>180975</xdr:rowOff>
    </xdr:to>
    <xdr:cxnSp macro="">
      <xdr:nvCxnSpPr>
        <xdr:cNvPr id="6" name="Connecteur droit avec flèche 5"/>
        <xdr:cNvCxnSpPr/>
      </xdr:nvCxnSpPr>
      <xdr:spPr>
        <a:xfrm flipV="1">
          <a:off x="2352675" y="3657600"/>
          <a:ext cx="688975" cy="30480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66676</xdr:colOff>
      <xdr:row>20</xdr:row>
      <xdr:rowOff>180977</xdr:rowOff>
    </xdr:from>
    <xdr:to>
      <xdr:col>4</xdr:col>
      <xdr:colOff>9525</xdr:colOff>
      <xdr:row>21</xdr:row>
      <xdr:rowOff>0</xdr:rowOff>
    </xdr:to>
    <xdr:cxnSp macro="">
      <xdr:nvCxnSpPr>
        <xdr:cNvPr id="8" name="Connecteur droit avec flèche 7"/>
        <xdr:cNvCxnSpPr/>
      </xdr:nvCxnSpPr>
      <xdr:spPr>
        <a:xfrm>
          <a:off x="2352676" y="4152902"/>
          <a:ext cx="704849" cy="952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21</xdr:row>
      <xdr:rowOff>104776</xdr:rowOff>
    </xdr:from>
    <xdr:to>
      <xdr:col>3</xdr:col>
      <xdr:colOff>723902</xdr:colOff>
      <xdr:row>23</xdr:row>
      <xdr:rowOff>160337</xdr:rowOff>
    </xdr:to>
    <xdr:cxnSp macro="">
      <xdr:nvCxnSpPr>
        <xdr:cNvPr id="12" name="Connecteur droit avec flèche 11"/>
        <xdr:cNvCxnSpPr/>
      </xdr:nvCxnSpPr>
      <xdr:spPr>
        <a:xfrm>
          <a:off x="2362200" y="4267201"/>
          <a:ext cx="647702" cy="43656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285750</xdr:colOff>
      <xdr:row>41</xdr:row>
      <xdr:rowOff>47625</xdr:rowOff>
    </xdr:from>
    <xdr:to>
      <xdr:col>1</xdr:col>
      <xdr:colOff>466725</xdr:colOff>
      <xdr:row>46</xdr:row>
      <xdr:rowOff>158801</xdr:rowOff>
    </xdr:to>
    <xdr:pic>
      <xdr:nvPicPr>
        <xdr:cNvPr id="11" name="Imag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8153400"/>
          <a:ext cx="942975" cy="1063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409575</xdr:colOff>
      <xdr:row>48</xdr:row>
      <xdr:rowOff>38100</xdr:rowOff>
    </xdr:from>
    <xdr:to>
      <xdr:col>0</xdr:col>
      <xdr:colOff>1352550</xdr:colOff>
      <xdr:row>53</xdr:row>
      <xdr:rowOff>149276</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5" y="9505950"/>
          <a:ext cx="942975" cy="1063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202595</xdr:colOff>
      <xdr:row>25</xdr:row>
      <xdr:rowOff>15119</xdr:rowOff>
    </xdr:from>
    <xdr:to>
      <xdr:col>0</xdr:col>
      <xdr:colOff>994833</xdr:colOff>
      <xdr:row>29</xdr:row>
      <xdr:rowOff>146763</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2595" y="5857119"/>
          <a:ext cx="792238" cy="893644"/>
        </a:xfrm>
        <a:prstGeom prst="rect">
          <a:avLst/>
        </a:prstGeom>
      </xdr:spPr>
    </xdr:pic>
    <xdr:clientData/>
  </xdr:twoCellAnchor>
  <xdr:twoCellAnchor>
    <xdr:from>
      <xdr:col>6</xdr:col>
      <xdr:colOff>158749</xdr:colOff>
      <xdr:row>18</xdr:row>
      <xdr:rowOff>148165</xdr:rowOff>
    </xdr:from>
    <xdr:to>
      <xdr:col>7</xdr:col>
      <xdr:colOff>582082</xdr:colOff>
      <xdr:row>18</xdr:row>
      <xdr:rowOff>306915</xdr:rowOff>
    </xdr:to>
    <xdr:sp macro="" textlink="">
      <xdr:nvSpPr>
        <xdr:cNvPr id="2" name="Flèche droite 1"/>
        <xdr:cNvSpPr/>
      </xdr:nvSpPr>
      <xdr:spPr>
        <a:xfrm>
          <a:off x="9630832" y="5090582"/>
          <a:ext cx="1185333" cy="15875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137584</xdr:colOff>
      <xdr:row>17</xdr:row>
      <xdr:rowOff>10583</xdr:rowOff>
    </xdr:from>
    <xdr:to>
      <xdr:col>7</xdr:col>
      <xdr:colOff>560917</xdr:colOff>
      <xdr:row>17</xdr:row>
      <xdr:rowOff>169333</xdr:rowOff>
    </xdr:to>
    <xdr:sp macro="" textlink="">
      <xdr:nvSpPr>
        <xdr:cNvPr id="5" name="Flèche droite 4"/>
        <xdr:cNvSpPr/>
      </xdr:nvSpPr>
      <xdr:spPr>
        <a:xfrm>
          <a:off x="9609667" y="4762500"/>
          <a:ext cx="1185333" cy="15875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141818</xdr:colOff>
      <xdr:row>21</xdr:row>
      <xdr:rowOff>184149</xdr:rowOff>
    </xdr:from>
    <xdr:to>
      <xdr:col>7</xdr:col>
      <xdr:colOff>565151</xdr:colOff>
      <xdr:row>22</xdr:row>
      <xdr:rowOff>152399</xdr:rowOff>
    </xdr:to>
    <xdr:sp macro="" textlink="">
      <xdr:nvSpPr>
        <xdr:cNvPr id="6" name="Flèche droite 5"/>
        <xdr:cNvSpPr/>
      </xdr:nvSpPr>
      <xdr:spPr>
        <a:xfrm>
          <a:off x="9613901" y="5888566"/>
          <a:ext cx="1185333" cy="15875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1028700</xdr:colOff>
      <xdr:row>19</xdr:row>
      <xdr:rowOff>24994</xdr:rowOff>
    </xdr:from>
    <xdr:to>
      <xdr:col>0</xdr:col>
      <xdr:colOff>2371725</xdr:colOff>
      <xdr:row>27</xdr:row>
      <xdr:rowOff>15926</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3987394"/>
          <a:ext cx="1343025" cy="15149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48"/>
  <sheetViews>
    <sheetView showGridLines="0" showRowColHeaders="0" zoomScaleNormal="100" workbookViewId="0">
      <selection activeCell="L37" sqref="L37"/>
    </sheetView>
  </sheetViews>
  <sheetFormatPr baseColWidth="10" defaultRowHeight="15" x14ac:dyDescent="0.25"/>
  <cols>
    <col min="7" max="7" width="11.42578125" customWidth="1"/>
  </cols>
  <sheetData>
    <row r="1" spans="1:7" x14ac:dyDescent="0.25">
      <c r="A1" s="73" t="s">
        <v>36</v>
      </c>
      <c r="B1" s="74"/>
      <c r="C1" s="74"/>
      <c r="D1" s="74"/>
      <c r="E1" s="74"/>
      <c r="F1" s="74"/>
      <c r="G1" s="75"/>
    </row>
    <row r="2" spans="1:7" ht="15.75" thickBot="1" x14ac:dyDescent="0.3">
      <c r="A2" s="76"/>
      <c r="B2" s="77"/>
      <c r="C2" s="77"/>
      <c r="D2" s="77"/>
      <c r="E2" s="77"/>
      <c r="F2" s="77"/>
      <c r="G2" s="78"/>
    </row>
    <row r="4" spans="1:7" ht="16.5" customHeight="1" x14ac:dyDescent="0.25">
      <c r="A4" s="79" t="s">
        <v>120</v>
      </c>
      <c r="B4" s="79"/>
      <c r="C4" s="79"/>
      <c r="D4" s="79"/>
      <c r="E4" s="79"/>
      <c r="F4" s="79"/>
      <c r="G4" s="79"/>
    </row>
    <row r="5" spans="1:7" ht="15" customHeight="1" x14ac:dyDescent="0.25">
      <c r="A5" s="79"/>
      <c r="B5" s="79"/>
      <c r="C5" s="79"/>
      <c r="D5" s="79"/>
      <c r="E5" s="79"/>
      <c r="F5" s="79"/>
      <c r="G5" s="79"/>
    </row>
    <row r="6" spans="1:7" ht="16.5" customHeight="1" x14ac:dyDescent="0.25">
      <c r="A6" s="79"/>
      <c r="B6" s="79"/>
      <c r="C6" s="79"/>
      <c r="D6" s="79"/>
      <c r="E6" s="79"/>
      <c r="F6" s="79"/>
      <c r="G6" s="79"/>
    </row>
    <row r="7" spans="1:7" ht="16.5" customHeight="1" x14ac:dyDescent="0.25">
      <c r="A7" s="79"/>
      <c r="B7" s="79"/>
      <c r="C7" s="79"/>
      <c r="D7" s="79"/>
      <c r="E7" s="79"/>
      <c r="F7" s="79"/>
      <c r="G7" s="79"/>
    </row>
    <row r="8" spans="1:7" x14ac:dyDescent="0.25">
      <c r="A8" s="79"/>
      <c r="B8" s="79"/>
      <c r="C8" s="79"/>
      <c r="D8" s="79"/>
      <c r="E8" s="79"/>
      <c r="F8" s="79"/>
      <c r="G8" s="79"/>
    </row>
    <row r="9" spans="1:7" ht="16.5" customHeight="1" x14ac:dyDescent="0.25">
      <c r="A9" s="79"/>
      <c r="B9" s="79"/>
      <c r="C9" s="79"/>
      <c r="D9" s="79"/>
      <c r="E9" s="79"/>
      <c r="F9" s="79"/>
      <c r="G9" s="79"/>
    </row>
    <row r="10" spans="1:7" ht="16.5" customHeight="1" x14ac:dyDescent="0.25">
      <c r="A10" s="79"/>
      <c r="B10" s="79"/>
      <c r="C10" s="79"/>
      <c r="D10" s="79"/>
      <c r="E10" s="79"/>
      <c r="F10" s="79"/>
      <c r="G10" s="79"/>
    </row>
    <row r="11" spans="1:7" ht="16.5" customHeight="1" x14ac:dyDescent="0.25">
      <c r="A11" s="79"/>
      <c r="B11" s="79"/>
      <c r="C11" s="79"/>
      <c r="D11" s="79"/>
      <c r="E11" s="79"/>
      <c r="F11" s="79"/>
      <c r="G11" s="79"/>
    </row>
    <row r="12" spans="1:7" ht="16.5" customHeight="1" x14ac:dyDescent="0.25">
      <c r="A12" s="79"/>
      <c r="B12" s="79"/>
      <c r="C12" s="79"/>
      <c r="D12" s="79"/>
      <c r="E12" s="79"/>
      <c r="F12" s="79"/>
      <c r="G12" s="79"/>
    </row>
    <row r="13" spans="1:7" ht="14.45" x14ac:dyDescent="0.3">
      <c r="A13" s="12"/>
      <c r="B13" s="11"/>
      <c r="C13" s="11"/>
      <c r="D13" s="11"/>
      <c r="E13" s="11"/>
      <c r="F13" s="11"/>
      <c r="G13" s="11"/>
    </row>
    <row r="14" spans="1:7" x14ac:dyDescent="0.25">
      <c r="C14" s="13" t="s">
        <v>37</v>
      </c>
      <c r="E14" s="13" t="s">
        <v>38</v>
      </c>
    </row>
    <row r="23" spans="1:7" x14ac:dyDescent="0.25">
      <c r="B23" s="11"/>
      <c r="C23" s="11"/>
      <c r="D23" s="11"/>
      <c r="E23" s="11"/>
      <c r="F23" s="11"/>
      <c r="G23" s="11"/>
    </row>
    <row r="24" spans="1:7" x14ac:dyDescent="0.25">
      <c r="B24" s="11"/>
      <c r="C24" s="11"/>
      <c r="D24" s="11"/>
      <c r="E24" s="11"/>
      <c r="F24" s="11"/>
      <c r="G24" s="11"/>
    </row>
    <row r="25" spans="1:7" x14ac:dyDescent="0.25">
      <c r="B25" s="11"/>
      <c r="C25" s="11"/>
      <c r="D25" s="11"/>
      <c r="E25" s="11"/>
      <c r="F25" s="11"/>
      <c r="G25" s="11"/>
    </row>
    <row r="28" spans="1:7" ht="15" customHeight="1" x14ac:dyDescent="0.25">
      <c r="A28" s="80" t="s">
        <v>121</v>
      </c>
      <c r="B28" s="80"/>
      <c r="C28" s="80"/>
      <c r="D28" s="80"/>
      <c r="E28" s="80"/>
      <c r="F28" s="80"/>
      <c r="G28" s="80"/>
    </row>
    <row r="29" spans="1:7" x14ac:dyDescent="0.25">
      <c r="A29" s="80"/>
      <c r="B29" s="80"/>
      <c r="C29" s="80"/>
      <c r="D29" s="80"/>
      <c r="E29" s="80"/>
      <c r="F29" s="80"/>
      <c r="G29" s="80"/>
    </row>
    <row r="30" spans="1:7" ht="16.5" customHeight="1" x14ac:dyDescent="0.25">
      <c r="A30" s="80"/>
      <c r="B30" s="80"/>
      <c r="C30" s="80"/>
      <c r="D30" s="80"/>
      <c r="E30" s="80"/>
      <c r="F30" s="80"/>
      <c r="G30" s="80"/>
    </row>
    <row r="31" spans="1:7" ht="16.5" customHeight="1" x14ac:dyDescent="0.25">
      <c r="A31" s="80"/>
      <c r="B31" s="80"/>
      <c r="C31" s="80"/>
      <c r="D31" s="80"/>
      <c r="E31" s="80"/>
      <c r="F31" s="80"/>
      <c r="G31" s="80"/>
    </row>
    <row r="32" spans="1:7" ht="16.5" customHeight="1" x14ac:dyDescent="0.25">
      <c r="A32" s="80"/>
      <c r="B32" s="80"/>
      <c r="C32" s="80"/>
      <c r="D32" s="80"/>
      <c r="E32" s="80"/>
      <c r="F32" s="80"/>
      <c r="G32" s="80"/>
    </row>
    <row r="33" spans="1:7" ht="16.5" customHeight="1" x14ac:dyDescent="0.25">
      <c r="A33" s="80"/>
      <c r="B33" s="80"/>
      <c r="C33" s="80"/>
      <c r="D33" s="80"/>
      <c r="E33" s="80"/>
      <c r="F33" s="80"/>
      <c r="G33" s="80"/>
    </row>
    <row r="34" spans="1:7" ht="16.5" customHeight="1" x14ac:dyDescent="0.25">
      <c r="A34" s="80"/>
      <c r="B34" s="80"/>
      <c r="C34" s="80"/>
      <c r="D34" s="80"/>
      <c r="E34" s="80"/>
      <c r="F34" s="80"/>
      <c r="G34" s="80"/>
    </row>
    <row r="35" spans="1:7" ht="16.5" customHeight="1" x14ac:dyDescent="0.25">
      <c r="A35" s="80"/>
      <c r="B35" s="80"/>
      <c r="C35" s="80"/>
      <c r="D35" s="80"/>
      <c r="E35" s="80"/>
      <c r="F35" s="80"/>
      <c r="G35" s="80"/>
    </row>
    <row r="36" spans="1:7" x14ac:dyDescent="0.25">
      <c r="A36" s="80"/>
      <c r="B36" s="80"/>
      <c r="C36" s="80"/>
      <c r="D36" s="80"/>
      <c r="E36" s="80"/>
      <c r="F36" s="80"/>
      <c r="G36" s="80"/>
    </row>
    <row r="37" spans="1:7" x14ac:dyDescent="0.25">
      <c r="A37" s="80"/>
      <c r="B37" s="80"/>
      <c r="C37" s="80"/>
      <c r="D37" s="80"/>
      <c r="E37" s="80"/>
      <c r="F37" s="80"/>
      <c r="G37" s="80"/>
    </row>
    <row r="38" spans="1:7" ht="16.5" customHeight="1" x14ac:dyDescent="0.25">
      <c r="A38" s="80"/>
      <c r="B38" s="80"/>
      <c r="C38" s="80"/>
      <c r="D38" s="80"/>
      <c r="E38" s="80"/>
      <c r="F38" s="80"/>
      <c r="G38" s="80"/>
    </row>
    <row r="39" spans="1:7" x14ac:dyDescent="0.25">
      <c r="A39" s="80"/>
      <c r="B39" s="80"/>
      <c r="C39" s="80"/>
      <c r="D39" s="80"/>
      <c r="E39" s="80"/>
      <c r="F39" s="80"/>
      <c r="G39" s="80"/>
    </row>
    <row r="40" spans="1:7" x14ac:dyDescent="0.25">
      <c r="A40" s="80"/>
      <c r="B40" s="80"/>
      <c r="C40" s="80"/>
      <c r="D40" s="80"/>
      <c r="E40" s="80"/>
      <c r="F40" s="80"/>
      <c r="G40" s="80"/>
    </row>
    <row r="46" spans="1:7" x14ac:dyDescent="0.25">
      <c r="C46" t="s">
        <v>84</v>
      </c>
    </row>
    <row r="48" spans="1:7" x14ac:dyDescent="0.25">
      <c r="B48" s="60" t="s">
        <v>81</v>
      </c>
    </row>
  </sheetData>
  <sortState ref="A1:G2">
    <sortCondition ref="A1"/>
  </sortState>
  <mergeCells count="3">
    <mergeCell ref="A1:G2"/>
    <mergeCell ref="A4:G12"/>
    <mergeCell ref="A28:G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56"/>
  <sheetViews>
    <sheetView tabSelected="1" workbookViewId="0">
      <selection activeCell="B24" sqref="B24:B29"/>
    </sheetView>
  </sheetViews>
  <sheetFormatPr baseColWidth="10" defaultRowHeight="15" x14ac:dyDescent="0.25"/>
  <cols>
    <col min="1" max="1" width="95.7109375" customWidth="1"/>
    <col min="2" max="2" width="50.85546875" customWidth="1"/>
  </cols>
  <sheetData>
    <row r="1" spans="1:3" x14ac:dyDescent="0.25">
      <c r="A1" s="81" t="s">
        <v>128</v>
      </c>
      <c r="B1" s="81"/>
    </row>
    <row r="2" spans="1:3" x14ac:dyDescent="0.25">
      <c r="A2" s="81"/>
      <c r="B2" s="81"/>
    </row>
    <row r="3" spans="1:3" x14ac:dyDescent="0.25">
      <c r="A3" s="81"/>
      <c r="B3" s="81"/>
    </row>
    <row r="4" spans="1:3" ht="15.75" thickBot="1" x14ac:dyDescent="0.3">
      <c r="A4" s="82"/>
      <c r="B4" s="82"/>
    </row>
    <row r="5" spans="1:3" ht="15.6" thickTop="1" thickBot="1" x14ac:dyDescent="0.35"/>
    <row r="6" spans="1:3" ht="15.75" thickBot="1" x14ac:dyDescent="0.3">
      <c r="A6" s="2" t="s">
        <v>49</v>
      </c>
      <c r="B6" s="44" t="s">
        <v>47</v>
      </c>
    </row>
    <row r="7" spans="1:3" thickBot="1" x14ac:dyDescent="0.35"/>
    <row r="8" spans="1:3" x14ac:dyDescent="0.25">
      <c r="A8" s="96" t="s">
        <v>126</v>
      </c>
      <c r="B8" s="92"/>
      <c r="C8" s="89" t="s">
        <v>53</v>
      </c>
    </row>
    <row r="9" spans="1:3" ht="15.75" thickBot="1" x14ac:dyDescent="0.3">
      <c r="A9" s="97"/>
      <c r="B9" s="93"/>
      <c r="C9" s="89"/>
    </row>
    <row r="11" spans="1:3" thickBot="1" x14ac:dyDescent="0.35"/>
    <row r="12" spans="1:3" ht="14.45" x14ac:dyDescent="0.3">
      <c r="A12" s="19" t="s">
        <v>50</v>
      </c>
      <c r="B12" s="45"/>
      <c r="C12" t="s">
        <v>53</v>
      </c>
    </row>
    <row r="13" spans="1:3" ht="14.45" x14ac:dyDescent="0.3">
      <c r="A13" s="20" t="s">
        <v>0</v>
      </c>
      <c r="B13" s="46"/>
      <c r="C13" t="s">
        <v>53</v>
      </c>
    </row>
    <row r="14" spans="1:3" x14ac:dyDescent="0.25">
      <c r="A14" s="20" t="s">
        <v>51</v>
      </c>
      <c r="B14" s="47"/>
      <c r="C14" t="s">
        <v>53</v>
      </c>
    </row>
    <row r="15" spans="1:3" x14ac:dyDescent="0.25">
      <c r="A15" s="20" t="s">
        <v>52</v>
      </c>
      <c r="B15" s="47"/>
      <c r="C15" t="s">
        <v>53</v>
      </c>
    </row>
    <row r="16" spans="1:3" ht="15.75" thickBot="1" x14ac:dyDescent="0.3">
      <c r="A16" s="21" t="s">
        <v>1</v>
      </c>
      <c r="B16" s="48"/>
      <c r="C16" t="s">
        <v>53</v>
      </c>
    </row>
    <row r="17" spans="1:4" thickBot="1" x14ac:dyDescent="0.35"/>
    <row r="18" spans="1:4" ht="15.75" thickBot="1" x14ac:dyDescent="0.3">
      <c r="A18" s="22" t="s">
        <v>127</v>
      </c>
      <c r="B18" s="28">
        <f>B8-B12-B15-B16</f>
        <v>0</v>
      </c>
      <c r="C18" t="s">
        <v>53</v>
      </c>
    </row>
    <row r="19" spans="1:4" thickBot="1" x14ac:dyDescent="0.35"/>
    <row r="20" spans="1:4" x14ac:dyDescent="0.25">
      <c r="A20" s="90" t="s">
        <v>135</v>
      </c>
      <c r="B20" s="91"/>
    </row>
    <row r="21" spans="1:4" ht="21" x14ac:dyDescent="0.35">
      <c r="A21" s="94" t="s">
        <v>39</v>
      </c>
      <c r="B21" s="95"/>
      <c r="D21" s="16"/>
    </row>
    <row r="22" spans="1:4" ht="21" x14ac:dyDescent="0.35">
      <c r="A22" s="23" t="s">
        <v>2</v>
      </c>
      <c r="B22" s="18" t="s">
        <v>3</v>
      </c>
      <c r="D22" s="15"/>
    </row>
    <row r="23" spans="1:4" x14ac:dyDescent="0.25">
      <c r="A23" s="49"/>
      <c r="B23" s="46"/>
      <c r="C23" t="s">
        <v>53</v>
      </c>
    </row>
    <row r="24" spans="1:4" x14ac:dyDescent="0.25">
      <c r="A24" s="49"/>
      <c r="B24" s="46"/>
      <c r="C24" t="s">
        <v>53</v>
      </c>
    </row>
    <row r="25" spans="1:4" x14ac:dyDescent="0.25">
      <c r="A25" s="49"/>
      <c r="B25" s="46"/>
      <c r="C25" t="s">
        <v>53</v>
      </c>
    </row>
    <row r="26" spans="1:4" x14ac:dyDescent="0.25">
      <c r="A26" s="49"/>
      <c r="B26" s="46"/>
      <c r="C26" t="s">
        <v>53</v>
      </c>
    </row>
    <row r="27" spans="1:4" x14ac:dyDescent="0.25">
      <c r="A27" s="49"/>
      <c r="B27" s="46"/>
      <c r="C27" t="s">
        <v>53</v>
      </c>
    </row>
    <row r="28" spans="1:4" x14ac:dyDescent="0.25">
      <c r="A28" s="49"/>
      <c r="B28" s="46"/>
      <c r="C28" t="s">
        <v>53</v>
      </c>
    </row>
    <row r="29" spans="1:4" ht="15.75" thickBot="1" x14ac:dyDescent="0.3">
      <c r="A29" s="50"/>
      <c r="B29" s="51"/>
      <c r="C29" t="s">
        <v>53</v>
      </c>
    </row>
    <row r="32" spans="1:4" x14ac:dyDescent="0.25">
      <c r="A32" s="1" t="s">
        <v>134</v>
      </c>
      <c r="B32" s="29" t="str">
        <f>IF((COUNT(B23:B29)+(COUNT(B13:B14)))&gt;0,(COUNT(B23:B29)+(COUNT(B13:B14)))," ")</f>
        <v xml:space="preserve"> </v>
      </c>
    </row>
    <row r="33" spans="1:2" x14ac:dyDescent="0.25">
      <c r="A33" s="26"/>
      <c r="B33" s="26"/>
    </row>
    <row r="34" spans="1:2" x14ac:dyDescent="0.25">
      <c r="A34" s="1" t="s">
        <v>4</v>
      </c>
      <c r="B34" s="29" t="str">
        <f>IF(B18&gt;0,IF(SUM(B13:B14)/B18&gt;=0.75,"OUI","NON")," ")</f>
        <v xml:space="preserve"> </v>
      </c>
    </row>
    <row r="35" spans="1:2" x14ac:dyDescent="0.25">
      <c r="A35" s="1" t="s">
        <v>62</v>
      </c>
      <c r="B35" s="29" t="str">
        <f>IF((B8-B16)&gt;0,IF((B12+B13)/(B8-B16)&gt;=0.75,"OUI","NON")," ")</f>
        <v xml:space="preserve"> </v>
      </c>
    </row>
    <row r="37" spans="1:2" ht="15.75" thickBot="1" x14ac:dyDescent="0.3"/>
    <row r="38" spans="1:2" ht="15" customHeight="1" x14ac:dyDescent="0.25">
      <c r="A38" s="83" t="s">
        <v>55</v>
      </c>
      <c r="B38" s="84"/>
    </row>
    <row r="39" spans="1:2" ht="15" customHeight="1" x14ac:dyDescent="0.25">
      <c r="A39" s="87" t="s">
        <v>54</v>
      </c>
      <c r="B39" s="85" t="str">
        <f>IF(B6="non renseigné"," ",IF(B6="OUI","NON, je bénéficie d'une dérogation car je suis certifié Bio",IF(OR(AND(B34="OUI",(B18-B13-B14)&lt;30),AND(B35="OUI",(B18-B13)&lt;30)),"NON, je bénéficie d'une dérogation car exploitation herbagère (au moins 75% d'herbe)","OUI, je dois respecter les conditions citées ci-dessous pour répondre à la diversité d'assolement")))</f>
        <v xml:space="preserve"> </v>
      </c>
    </row>
    <row r="40" spans="1:2" ht="15.75" thickBot="1" x14ac:dyDescent="0.3">
      <c r="A40" s="88"/>
      <c r="B40" s="86"/>
    </row>
    <row r="41" spans="1:2" ht="15.75" thickBot="1" x14ac:dyDescent="0.3"/>
    <row r="42" spans="1:2" x14ac:dyDescent="0.25">
      <c r="A42" s="14"/>
      <c r="B42" s="33" t="s">
        <v>56</v>
      </c>
    </row>
    <row r="43" spans="1:2" x14ac:dyDescent="0.25">
      <c r="A43" s="25" t="s">
        <v>57</v>
      </c>
      <c r="B43" s="30" t="str">
        <f>IF(B39=" "," ",IF(B32=" "," ",IF(B39="OUI, je dois respecter les conditions citées ci-dessous pour répondre à la diversité d'assolement",IF(AND(B18&gt;=30,B32&gt;=3),"OUI",IF(AND(B18&lt;30,B18&gt;=10,B32&gt;=2),"OUI",(IF(B18&lt;10,"OUI","NON")))),"pas concerné car dérogation")))</f>
        <v xml:space="preserve"> </v>
      </c>
    </row>
    <row r="44" spans="1:2" x14ac:dyDescent="0.25">
      <c r="A44" s="25" t="s">
        <v>58</v>
      </c>
      <c r="B44" s="30" t="str">
        <f>IF(B18&gt;0,IF(OR(B39="NON, je bénéficie d'une dérogation car je suis certifié  Bio",B39="NON, je bénéficie d'une dérogation car exploitation herbagère (au moins 75% d'herbe)"),"pas concerné  car dérogation",IF(OR(MAX(B23,B13,B14)/B18&gt;0.75,AND(B34="OUI",B23/SUM(B23:B29)&lt;0.75)),"NON","OUI"))," ")</f>
        <v xml:space="preserve"> </v>
      </c>
    </row>
    <row r="45" spans="1:2" ht="15.75" thickBot="1" x14ac:dyDescent="0.3">
      <c r="A45" s="24" t="s">
        <v>59</v>
      </c>
      <c r="B45" s="31" t="str">
        <f>IF(B18&gt;0,IF(OR(B39="NON, je bénéficie d'une dérogation car je suis certifié  Bio",B39="NON, je bénéficie d'une dérogation car exploitation herbagère (au moins 75% d'herbe)"),"pas concerné  car dérogation",IF(B18&lt;30,"pas concerné",IF(OR((LARGE('feuille calcul'!B1:B6,1)+LARGE('feuille calcul'!B1:B6,2))/B18&gt;0.95,AND(B34="OUI",B23/SUM(B23:B29)&lt;0.75)),"NON","OUI")))," ")</f>
        <v xml:space="preserve"> </v>
      </c>
    </row>
    <row r="46" spans="1:2" ht="15.75" thickBot="1" x14ac:dyDescent="0.3">
      <c r="B46" s="17"/>
    </row>
    <row r="47" spans="1:2" ht="15.75" thickBot="1" x14ac:dyDescent="0.3">
      <c r="A47" s="34" t="s">
        <v>122</v>
      </c>
      <c r="B47" s="32" t="str">
        <f>IF(B39="NON, je bénéficie d'une dérogation car je suis certifié Bio","pas concerné car dérogation",IF(B43=" "," ",IF(B43="pas concerné car dérogation","pas concerné car dérogation",IF(AND(B43="OUI",(B44="OUI"),OR(B45="pas concerné",(B45="OUI"))),"OUI","NON"))))</f>
        <v xml:space="preserve"> </v>
      </c>
    </row>
    <row r="53" spans="1:1" x14ac:dyDescent="0.25">
      <c r="A53" s="17" t="s">
        <v>84</v>
      </c>
    </row>
    <row r="56" spans="1:1" x14ac:dyDescent="0.25">
      <c r="A56" s="60" t="s">
        <v>81</v>
      </c>
    </row>
  </sheetData>
  <sheetProtection password="C55E" sheet="1" objects="1" scenarios="1" selectLockedCells="1"/>
  <mergeCells count="9">
    <mergeCell ref="A1:B4"/>
    <mergeCell ref="A38:B38"/>
    <mergeCell ref="B39:B40"/>
    <mergeCell ref="A39:A40"/>
    <mergeCell ref="C8:C9"/>
    <mergeCell ref="A20:B20"/>
    <mergeCell ref="B8:B9"/>
    <mergeCell ref="A21:B21"/>
    <mergeCell ref="A8:A9"/>
  </mergeCells>
  <pageMargins left="0.70866141732283472" right="0.70866141732283472" top="0.74803149606299213" bottom="0.74803149606299213" header="0.31496062992125984" footer="0.31496062992125984"/>
  <pageSetup paperSize="9" scale="58" orientation="landscape" r:id="rId1"/>
  <headerFooter>
    <oddHeader>&amp;A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Feuil4!$B$1:$B$3</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30"/>
  <sheetViews>
    <sheetView zoomScale="90" zoomScaleNormal="90" workbookViewId="0">
      <selection activeCell="D10" sqref="D10"/>
    </sheetView>
  </sheetViews>
  <sheetFormatPr baseColWidth="10" defaultRowHeight="15" x14ac:dyDescent="0.25"/>
  <cols>
    <col min="1" max="1" width="66.28515625" customWidth="1"/>
    <col min="2" max="4" width="12.5703125" customWidth="1"/>
    <col min="5" max="5" width="17.140625" customWidth="1"/>
    <col min="6" max="6" width="25.140625" bestFit="1" customWidth="1"/>
    <col min="9" max="9" width="22.42578125" bestFit="1" customWidth="1"/>
    <col min="10" max="10" width="43.5703125" bestFit="1" customWidth="1"/>
    <col min="11" max="11" width="57.42578125" customWidth="1"/>
    <col min="12" max="12" width="26" customWidth="1"/>
  </cols>
  <sheetData>
    <row r="1" spans="1:12" ht="19.5" customHeight="1" x14ac:dyDescent="0.25">
      <c r="A1" s="111" t="s">
        <v>125</v>
      </c>
      <c r="B1" s="111"/>
      <c r="C1" s="111"/>
      <c r="D1" s="111"/>
      <c r="E1" s="111"/>
      <c r="F1" s="111"/>
    </row>
    <row r="2" spans="1:12" ht="19.5" customHeight="1" x14ac:dyDescent="0.25">
      <c r="A2" s="111"/>
      <c r="B2" s="111"/>
      <c r="C2" s="111"/>
      <c r="D2" s="111"/>
      <c r="E2" s="111"/>
      <c r="F2" s="111"/>
    </row>
    <row r="3" spans="1:12" x14ac:dyDescent="0.25">
      <c r="A3" s="112" t="s">
        <v>46</v>
      </c>
      <c r="B3" s="112"/>
      <c r="C3" s="112"/>
      <c r="D3" s="112"/>
      <c r="E3" s="112"/>
      <c r="F3" s="112"/>
    </row>
    <row r="4" spans="1:12" ht="14.45" x14ac:dyDescent="0.3">
      <c r="A4" s="4"/>
    </row>
    <row r="5" spans="1:12" x14ac:dyDescent="0.25">
      <c r="A5" s="38" t="s">
        <v>124</v>
      </c>
      <c r="B5" s="37">
        <f>'Diversification de l''assolement'!B18</f>
        <v>0</v>
      </c>
      <c r="C5" t="s">
        <v>53</v>
      </c>
    </row>
    <row r="6" spans="1:12" x14ac:dyDescent="0.25">
      <c r="A6" s="117" t="s">
        <v>118</v>
      </c>
      <c r="B6" s="118"/>
      <c r="C6" s="118"/>
      <c r="D6" s="118"/>
      <c r="E6" s="118"/>
      <c r="F6" s="118"/>
    </row>
    <row r="7" spans="1:12" x14ac:dyDescent="0.25">
      <c r="A7" s="119"/>
      <c r="B7" s="119"/>
      <c r="C7" s="119"/>
      <c r="D7" s="119"/>
      <c r="E7" s="119"/>
      <c r="F7" s="119"/>
    </row>
    <row r="8" spans="1:12" s="40" customFormat="1" ht="30.75" thickBot="1" x14ac:dyDescent="0.3">
      <c r="A8" s="39" t="s">
        <v>61</v>
      </c>
      <c r="B8" s="39" t="s">
        <v>20</v>
      </c>
      <c r="C8" s="39" t="s">
        <v>8</v>
      </c>
      <c r="D8" s="39" t="s">
        <v>9</v>
      </c>
      <c r="E8" s="39" t="s">
        <v>10</v>
      </c>
      <c r="F8" s="39" t="s">
        <v>11</v>
      </c>
    </row>
    <row r="9" spans="1:12" ht="30.75" thickBot="1" x14ac:dyDescent="0.3">
      <c r="A9" s="7" t="s">
        <v>95</v>
      </c>
      <c r="B9" s="6"/>
      <c r="C9" s="6"/>
      <c r="D9" s="52"/>
      <c r="E9" s="36" t="s">
        <v>21</v>
      </c>
      <c r="F9" s="1">
        <f>D9*0.0009</f>
        <v>0</v>
      </c>
      <c r="G9" s="43"/>
      <c r="I9" s="22"/>
      <c r="J9" s="66" t="s">
        <v>108</v>
      </c>
      <c r="K9" s="67" t="s">
        <v>109</v>
      </c>
      <c r="L9" s="68" t="s">
        <v>115</v>
      </c>
    </row>
    <row r="10" spans="1:12" ht="30.75" thickBot="1" x14ac:dyDescent="0.3">
      <c r="A10" s="1" t="s">
        <v>94</v>
      </c>
      <c r="B10" s="6"/>
      <c r="C10" s="6"/>
      <c r="D10" s="52"/>
      <c r="E10" s="36" t="s">
        <v>22</v>
      </c>
      <c r="F10" s="1">
        <f>D10*0.001</f>
        <v>0</v>
      </c>
      <c r="G10" s="43"/>
      <c r="I10" s="70" t="s">
        <v>99</v>
      </c>
      <c r="J10" s="71" t="s">
        <v>100</v>
      </c>
      <c r="K10" s="72" t="s">
        <v>110</v>
      </c>
      <c r="L10" s="70" t="s">
        <v>116</v>
      </c>
    </row>
    <row r="11" spans="1:12" ht="30" customHeight="1" x14ac:dyDescent="0.25">
      <c r="A11" s="41" t="s">
        <v>93</v>
      </c>
      <c r="B11" s="6"/>
      <c r="C11" s="6"/>
      <c r="D11" s="52"/>
      <c r="E11" s="36" t="s">
        <v>23</v>
      </c>
      <c r="F11" s="1">
        <f>D11*0.0006</f>
        <v>0</v>
      </c>
      <c r="G11" s="43"/>
      <c r="I11" s="101" t="s">
        <v>101</v>
      </c>
      <c r="J11" s="98" t="s">
        <v>111</v>
      </c>
      <c r="K11" s="108" t="s">
        <v>136</v>
      </c>
      <c r="L11" s="104" t="s">
        <v>117</v>
      </c>
    </row>
    <row r="12" spans="1:12" ht="30" x14ac:dyDescent="0.25">
      <c r="A12" s="41" t="s">
        <v>92</v>
      </c>
      <c r="B12" s="6"/>
      <c r="C12" s="52"/>
      <c r="D12" s="6"/>
      <c r="E12" s="36" t="s">
        <v>24</v>
      </c>
      <c r="F12" s="1">
        <f>C12*1.5</f>
        <v>0</v>
      </c>
      <c r="G12" s="43"/>
      <c r="I12" s="102"/>
      <c r="J12" s="99"/>
      <c r="K12" s="109"/>
      <c r="L12" s="105"/>
    </row>
    <row r="13" spans="1:12" x14ac:dyDescent="0.25">
      <c r="A13" s="7" t="s">
        <v>91</v>
      </c>
      <c r="B13" s="52"/>
      <c r="C13" s="6"/>
      <c r="D13" s="6"/>
      <c r="E13" s="36" t="s">
        <v>25</v>
      </c>
      <c r="F13" s="1">
        <f>B13*0.003</f>
        <v>0</v>
      </c>
      <c r="G13" s="43"/>
      <c r="I13" s="102"/>
      <c r="J13" s="99"/>
      <c r="K13" s="109"/>
      <c r="L13" s="105"/>
    </row>
    <row r="14" spans="1:12" ht="30" x14ac:dyDescent="0.25">
      <c r="A14" s="41" t="s">
        <v>90</v>
      </c>
      <c r="B14" s="6"/>
      <c r="C14" s="6"/>
      <c r="D14" s="52"/>
      <c r="E14" s="36" t="s">
        <v>87</v>
      </c>
      <c r="F14" s="1">
        <f>D14*0.001</f>
        <v>0</v>
      </c>
      <c r="G14" s="43"/>
      <c r="I14" s="102"/>
      <c r="J14" s="99"/>
      <c r="K14" s="109" t="s">
        <v>102</v>
      </c>
      <c r="L14" s="105"/>
    </row>
    <row r="15" spans="1:12" ht="33" customHeight="1" x14ac:dyDescent="0.25">
      <c r="A15" s="41" t="s">
        <v>89</v>
      </c>
      <c r="B15" s="6"/>
      <c r="C15" s="52"/>
      <c r="D15" s="6"/>
      <c r="E15" s="36" t="s">
        <v>26</v>
      </c>
      <c r="F15" s="1">
        <f>C15*1.5</f>
        <v>0</v>
      </c>
      <c r="G15" s="43"/>
      <c r="I15" s="102"/>
      <c r="J15" s="99"/>
      <c r="K15" s="109"/>
      <c r="L15" s="105"/>
    </row>
    <row r="16" spans="1:12" ht="15" customHeight="1" x14ac:dyDescent="0.25">
      <c r="A16" s="7" t="s">
        <v>114</v>
      </c>
      <c r="B16" s="6"/>
      <c r="C16" s="6"/>
      <c r="D16" s="52"/>
      <c r="E16" s="36" t="s">
        <v>27</v>
      </c>
      <c r="F16" s="1">
        <f>D16*0.0001</f>
        <v>0</v>
      </c>
      <c r="G16" s="43"/>
      <c r="I16" s="102"/>
      <c r="J16" s="99"/>
      <c r="K16" s="65" t="s">
        <v>103</v>
      </c>
      <c r="L16" s="105"/>
    </row>
    <row r="17" spans="1:12" x14ac:dyDescent="0.25">
      <c r="A17" s="7" t="s">
        <v>16</v>
      </c>
      <c r="B17" s="6"/>
      <c r="C17" s="52"/>
      <c r="D17" s="6"/>
      <c r="E17" s="36" t="s">
        <v>28</v>
      </c>
      <c r="F17" s="1">
        <f>C17*1</f>
        <v>0</v>
      </c>
      <c r="G17" s="43"/>
      <c r="I17" s="102"/>
      <c r="J17" s="99"/>
      <c r="K17" s="65" t="s">
        <v>104</v>
      </c>
      <c r="L17" s="105"/>
    </row>
    <row r="18" spans="1:12" ht="15" customHeight="1" x14ac:dyDescent="0.25">
      <c r="A18" s="7" t="s">
        <v>96</v>
      </c>
      <c r="B18" s="6"/>
      <c r="C18" s="52"/>
      <c r="D18" s="6"/>
      <c r="E18" s="36" t="s">
        <v>85</v>
      </c>
      <c r="F18" s="1">
        <f>C18*0.7</f>
        <v>0</v>
      </c>
      <c r="G18" s="43"/>
      <c r="I18" s="102"/>
      <c r="J18" s="99"/>
      <c r="K18" s="107" t="s">
        <v>105</v>
      </c>
      <c r="L18" s="105"/>
    </row>
    <row r="19" spans="1:12" ht="30" customHeight="1" x14ac:dyDescent="0.25">
      <c r="A19" s="41" t="s">
        <v>98</v>
      </c>
      <c r="B19" s="6"/>
      <c r="C19" s="52"/>
      <c r="D19" s="6"/>
      <c r="E19" s="36" t="s">
        <v>29</v>
      </c>
      <c r="F19" s="1">
        <f>C19*0.3</f>
        <v>0</v>
      </c>
      <c r="G19" s="43"/>
      <c r="I19" s="102"/>
      <c r="J19" s="99"/>
      <c r="K19" s="107"/>
      <c r="L19" s="105"/>
    </row>
    <row r="20" spans="1:12" x14ac:dyDescent="0.25">
      <c r="A20" s="7" t="s">
        <v>113</v>
      </c>
      <c r="B20" s="6"/>
      <c r="C20" s="6"/>
      <c r="D20" s="52"/>
      <c r="E20" s="36" t="s">
        <v>86</v>
      </c>
      <c r="F20" s="1">
        <f>D20*0.0009</f>
        <v>0</v>
      </c>
      <c r="G20" s="43"/>
      <c r="I20" s="102"/>
      <c r="J20" s="99"/>
      <c r="K20" s="107"/>
      <c r="L20" s="105"/>
    </row>
    <row r="21" spans="1:12" x14ac:dyDescent="0.25">
      <c r="A21" s="7" t="s">
        <v>112</v>
      </c>
      <c r="B21" s="6"/>
      <c r="C21" s="6"/>
      <c r="D21" s="52"/>
      <c r="E21" s="36" t="s">
        <v>88</v>
      </c>
      <c r="F21" s="1">
        <f>D21*0.00018</f>
        <v>0</v>
      </c>
      <c r="G21" s="43"/>
      <c r="I21" s="102"/>
      <c r="J21" s="99"/>
      <c r="K21" s="64" t="s">
        <v>107</v>
      </c>
      <c r="L21" s="105"/>
    </row>
    <row r="22" spans="1:12" x14ac:dyDescent="0.25">
      <c r="A22" s="7" t="s">
        <v>33</v>
      </c>
      <c r="B22" s="6"/>
      <c r="C22" s="52"/>
      <c r="D22" s="6"/>
      <c r="E22" s="36" t="s">
        <v>28</v>
      </c>
      <c r="F22" s="1">
        <f>C22*1</f>
        <v>0</v>
      </c>
      <c r="G22" s="43"/>
      <c r="I22" s="102"/>
      <c r="J22" s="99"/>
      <c r="K22" s="64" t="s">
        <v>106</v>
      </c>
      <c r="L22" s="105"/>
    </row>
    <row r="23" spans="1:12" ht="15.75" thickBot="1" x14ac:dyDescent="0.3">
      <c r="A23" s="7" t="s">
        <v>119</v>
      </c>
      <c r="B23" s="6"/>
      <c r="C23" s="52"/>
      <c r="D23" s="6"/>
      <c r="E23" s="36" t="s">
        <v>29</v>
      </c>
      <c r="F23" s="1">
        <f>C23*0.3</f>
        <v>0</v>
      </c>
      <c r="G23" s="43"/>
      <c r="I23" s="103"/>
      <c r="J23" s="100"/>
      <c r="K23" s="69"/>
      <c r="L23" s="106"/>
    </row>
    <row r="24" spans="1:12" ht="28.5" x14ac:dyDescent="0.25">
      <c r="A24" s="41" t="s">
        <v>97</v>
      </c>
      <c r="B24" s="6"/>
      <c r="C24" s="6"/>
      <c r="D24" s="52"/>
      <c r="E24" s="42" t="s">
        <v>63</v>
      </c>
      <c r="F24" s="1">
        <f>D24*0.0009</f>
        <v>0</v>
      </c>
      <c r="G24" s="43"/>
    </row>
    <row r="25" spans="1:12" x14ac:dyDescent="0.25">
      <c r="A25" s="113" t="s">
        <v>133</v>
      </c>
      <c r="B25" s="113"/>
      <c r="C25" s="113"/>
      <c r="D25" s="113"/>
      <c r="E25" s="113"/>
      <c r="F25" s="8">
        <f>SUM(F9:F24)</f>
        <v>0</v>
      </c>
    </row>
    <row r="26" spans="1:12" x14ac:dyDescent="0.25">
      <c r="A26" s="114" t="s">
        <v>35</v>
      </c>
      <c r="B26" s="114"/>
      <c r="C26" s="114"/>
      <c r="D26" s="114"/>
      <c r="E26" s="115"/>
      <c r="F26" s="9" t="str">
        <f>IF(B5=0," ",IF(F25=0,0,F25/B5))</f>
        <v xml:space="preserve"> </v>
      </c>
    </row>
    <row r="28" spans="1:12" x14ac:dyDescent="0.25">
      <c r="A28" s="116" t="s">
        <v>123</v>
      </c>
      <c r="B28" s="116"/>
      <c r="C28" s="116"/>
      <c r="D28" s="116"/>
      <c r="E28" s="116"/>
      <c r="F28" s="35" t="str">
        <f>IF('Diversification de l''assolement'!B6="oui","pas concerné car dérogation",IF(F26=" "," ",IF('Diversification de l''assolement'!B34="OUI","pas concerné car dérogation",IF('Diversification de l''assolement'!B35="OUI","pas concerné car dérogation",IF(('Diversification de l''assolement'!B12+'Diversification de l''assolement'!B13)/('Diversification de l''assolement'!B8)&gt;0.75,"pas concerné car dérogation",IF(B5&lt;=15,"pas concerné car dérogation",IF(F26&gt;=0.05,"OUI","NON")))))))</f>
        <v xml:space="preserve"> </v>
      </c>
    </row>
    <row r="29" spans="1:12" x14ac:dyDescent="0.25">
      <c r="A29" s="110" t="s">
        <v>83</v>
      </c>
      <c r="B29" s="110"/>
      <c r="C29" s="110"/>
    </row>
    <row r="30" spans="1:12" x14ac:dyDescent="0.25">
      <c r="D30" s="61" t="s">
        <v>81</v>
      </c>
    </row>
  </sheetData>
  <sheetProtection password="C55E" sheet="1" objects="1" scenarios="1" selectLockedCells="1"/>
  <mergeCells count="13">
    <mergeCell ref="A29:C29"/>
    <mergeCell ref="A1:F2"/>
    <mergeCell ref="A3:F3"/>
    <mergeCell ref="A25:E25"/>
    <mergeCell ref="A26:E26"/>
    <mergeCell ref="A28:E28"/>
    <mergeCell ref="A6:F7"/>
    <mergeCell ref="J11:J23"/>
    <mergeCell ref="I11:I23"/>
    <mergeCell ref="L11:L23"/>
    <mergeCell ref="K18:K20"/>
    <mergeCell ref="K11:K13"/>
    <mergeCell ref="K14:K15"/>
  </mergeCells>
  <conditionalFormatting sqref="F28">
    <cfRule type="cellIs" dxfId="8" priority="1" operator="equal">
      <formula>"""pas concerné car dérogation"""</formula>
    </cfRule>
  </conditionalFormatting>
  <pageMargins left="0.70866141732283472" right="0.70866141732283472" top="0.74803149606299213" bottom="0.74803149606299213" header="0.31496062992125984" footer="0.31496062992125984"/>
  <pageSetup paperSize="9" scale="41" orientation="landscape" r:id="rId1"/>
  <headerFooter>
    <oddHeade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D28"/>
  <sheetViews>
    <sheetView showGridLines="0" showRowColHeaders="0" workbookViewId="0">
      <selection activeCell="B11" sqref="B11"/>
    </sheetView>
  </sheetViews>
  <sheetFormatPr baseColWidth="10" defaultRowHeight="15" x14ac:dyDescent="0.25"/>
  <cols>
    <col min="1" max="1" width="69.85546875" customWidth="1"/>
    <col min="2" max="2" width="56.7109375" customWidth="1"/>
  </cols>
  <sheetData>
    <row r="1" spans="1:4" ht="30" customHeight="1" thickBot="1" x14ac:dyDescent="0.3">
      <c r="A1" s="121" t="s">
        <v>130</v>
      </c>
      <c r="B1" s="121"/>
    </row>
    <row r="2" spans="1:4" thickTop="1" x14ac:dyDescent="0.3"/>
    <row r="3" spans="1:4" ht="15" customHeight="1" x14ac:dyDescent="0.25">
      <c r="A3" s="80" t="s">
        <v>82</v>
      </c>
      <c r="B3" s="80"/>
    </row>
    <row r="4" spans="1:4" x14ac:dyDescent="0.25">
      <c r="A4" s="80"/>
      <c r="B4" s="80"/>
    </row>
    <row r="5" spans="1:4" x14ac:dyDescent="0.25">
      <c r="A5" s="80"/>
      <c r="B5" s="80"/>
    </row>
    <row r="6" spans="1:4" x14ac:dyDescent="0.25">
      <c r="A6" s="80"/>
      <c r="B6" s="80"/>
    </row>
    <row r="7" spans="1:4" x14ac:dyDescent="0.25">
      <c r="A7" s="80"/>
      <c r="B7" s="80"/>
    </row>
    <row r="8" spans="1:4" x14ac:dyDescent="0.25">
      <c r="A8" s="80"/>
      <c r="B8" s="80"/>
    </row>
    <row r="9" spans="1:4" ht="15" customHeight="1" x14ac:dyDescent="0.25">
      <c r="A9" s="80"/>
      <c r="B9" s="80"/>
    </row>
    <row r="10" spans="1:4" ht="15.75" thickBot="1" x14ac:dyDescent="0.3">
      <c r="A10" s="99"/>
      <c r="B10" s="99"/>
    </row>
    <row r="11" spans="1:4" ht="14.45" x14ac:dyDescent="0.3">
      <c r="A11" s="53" t="s">
        <v>17</v>
      </c>
      <c r="B11" s="54"/>
    </row>
    <row r="12" spans="1:4" ht="14.45" x14ac:dyDescent="0.3">
      <c r="A12" s="55" t="s">
        <v>18</v>
      </c>
      <c r="B12" s="56"/>
    </row>
    <row r="13" spans="1:4" ht="15.75" thickBot="1" x14ac:dyDescent="0.3">
      <c r="A13" s="57" t="s">
        <v>79</v>
      </c>
      <c r="B13" s="59"/>
    </row>
    <row r="15" spans="1:4" ht="15.75" thickBot="1" x14ac:dyDescent="0.3"/>
    <row r="16" spans="1:4" ht="21.75" thickBot="1" x14ac:dyDescent="0.4">
      <c r="A16" s="62" t="s">
        <v>129</v>
      </c>
      <c r="B16" s="10" t="str">
        <f>IF(OR(B18=" ",B19=" "),"Attention remplir les deux conditions",IF(OR(AND(B18="OUI",B19="OUI"),AND(B18="OUI",B19="pas concerné car dérogation"),AND(B18="pas concerné car dérogation",B19="OUI"),AND(B18="pas concerné car dérogation",B19="pas concerné car dérogation")),"OUI","NON"))</f>
        <v>Attention remplir les deux conditions</v>
      </c>
      <c r="D16" s="11"/>
    </row>
    <row r="17" spans="1:3" ht="15.75" thickBot="1" x14ac:dyDescent="0.3">
      <c r="A17" s="2" t="s">
        <v>132</v>
      </c>
      <c r="B17" s="58" t="str">
        <f>IF(B13=""," ",IF(SUM('Diversification de l''assolement'!B12:B18)=0," ",12.04+(0.86*(86*(B13/(SUM('Diversification de l''assolement'!B15:B18)+'Diversification de l''assolement'!B12)/268)))))</f>
        <v xml:space="preserve"> </v>
      </c>
      <c r="C17" t="s">
        <v>80</v>
      </c>
    </row>
    <row r="18" spans="1:3" ht="15.75" thickBot="1" x14ac:dyDescent="0.3">
      <c r="A18" s="2" t="s">
        <v>48</v>
      </c>
      <c r="B18" s="63" t="str">
        <f>'Diversification de l''assolement'!B47</f>
        <v xml:space="preserve"> </v>
      </c>
    </row>
    <row r="19" spans="1:3" ht="15.75" thickBot="1" x14ac:dyDescent="0.3">
      <c r="A19" s="2" t="s">
        <v>131</v>
      </c>
      <c r="B19" s="63" t="str">
        <f>SIE!F28</f>
        <v xml:space="preserve"> </v>
      </c>
    </row>
    <row r="26" spans="1:3" x14ac:dyDescent="0.25">
      <c r="A26" s="120" t="s">
        <v>84</v>
      </c>
      <c r="B26" s="120"/>
    </row>
    <row r="28" spans="1:3" x14ac:dyDescent="0.25">
      <c r="A28" s="60" t="s">
        <v>81</v>
      </c>
    </row>
  </sheetData>
  <sheetProtection password="C55E" sheet="1" objects="1" scenarios="1" selectLockedCells="1"/>
  <mergeCells count="3">
    <mergeCell ref="A26:B26"/>
    <mergeCell ref="A3:B10"/>
    <mergeCell ref="A1:B1"/>
  </mergeCells>
  <conditionalFormatting sqref="B18">
    <cfRule type="cellIs" dxfId="7" priority="5" operator="equal">
      <formula>"OUI"</formula>
    </cfRule>
    <cfRule type="cellIs" dxfId="6" priority="8" operator="equal">
      <formula>"NON"</formula>
    </cfRule>
  </conditionalFormatting>
  <conditionalFormatting sqref="B19">
    <cfRule type="cellIs" dxfId="5" priority="1" operator="equal">
      <formula>"NON"</formula>
    </cfRule>
    <cfRule type="cellIs" dxfId="4" priority="4" operator="equal">
      <formula>"OUI"</formula>
    </cfRule>
    <cfRule type="cellIs" dxfId="3" priority="7" operator="equal">
      <formula>"NON"</formula>
    </cfRule>
  </conditionalFormatting>
  <conditionalFormatting sqref="B16">
    <cfRule type="cellIs" dxfId="2" priority="6" operator="equal">
      <formula>"OUI"</formula>
    </cfRule>
  </conditionalFormatting>
  <conditionalFormatting sqref="B18:B19">
    <cfRule type="cellIs" dxfId="1" priority="2" operator="equal">
      <formula>"NON"</formula>
    </cfRule>
    <cfRule type="cellIs" dxfId="0" priority="3" operator="equal">
      <formula>"NON"</formula>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B2" sqref="B2:B16"/>
    </sheetView>
  </sheetViews>
  <sheetFormatPr baseColWidth="10" defaultRowHeight="15" x14ac:dyDescent="0.25"/>
  <cols>
    <col min="1" max="1" width="58.85546875" bestFit="1" customWidth="1"/>
  </cols>
  <sheetData>
    <row r="2" spans="1:2" x14ac:dyDescent="0.25">
      <c r="A2" s="7" t="s">
        <v>74</v>
      </c>
      <c r="B2" t="s">
        <v>73</v>
      </c>
    </row>
    <row r="3" spans="1:2" ht="14.45" x14ac:dyDescent="0.3">
      <c r="A3" s="1" t="s">
        <v>69</v>
      </c>
      <c r="B3" t="s">
        <v>64</v>
      </c>
    </row>
    <row r="4" spans="1:2" x14ac:dyDescent="0.25">
      <c r="A4" s="7" t="s">
        <v>12</v>
      </c>
      <c r="B4" t="s">
        <v>72</v>
      </c>
    </row>
    <row r="5" spans="1:2" ht="14.45" x14ac:dyDescent="0.3">
      <c r="A5" s="7" t="s">
        <v>68</v>
      </c>
      <c r="B5" t="s">
        <v>67</v>
      </c>
    </row>
    <row r="6" spans="1:2" x14ac:dyDescent="0.25">
      <c r="A6" s="7" t="s">
        <v>13</v>
      </c>
      <c r="B6" t="s">
        <v>65</v>
      </c>
    </row>
    <row r="7" spans="1:2" x14ac:dyDescent="0.25">
      <c r="A7" s="7" t="s">
        <v>60</v>
      </c>
      <c r="B7" t="s">
        <v>66</v>
      </c>
    </row>
    <row r="8" spans="1:2" x14ac:dyDescent="0.25">
      <c r="A8" s="7" t="s">
        <v>14</v>
      </c>
      <c r="B8" t="s">
        <v>70</v>
      </c>
    </row>
    <row r="9" spans="1:2" ht="14.45" x14ac:dyDescent="0.3">
      <c r="A9" s="7" t="s">
        <v>15</v>
      </c>
      <c r="B9" t="s">
        <v>71</v>
      </c>
    </row>
    <row r="10" spans="1:2" x14ac:dyDescent="0.25">
      <c r="A10" s="7" t="s">
        <v>16</v>
      </c>
    </row>
    <row r="11" spans="1:2" x14ac:dyDescent="0.25">
      <c r="A11" s="5" t="s">
        <v>19</v>
      </c>
      <c r="B11" t="s">
        <v>76</v>
      </c>
    </row>
    <row r="12" spans="1:2" x14ac:dyDescent="0.25">
      <c r="A12" s="7" t="s">
        <v>30</v>
      </c>
      <c r="B12" t="s">
        <v>75</v>
      </c>
    </row>
    <row r="13" spans="1:2" x14ac:dyDescent="0.25">
      <c r="A13" s="7" t="s">
        <v>31</v>
      </c>
    </row>
    <row r="14" spans="1:2" x14ac:dyDescent="0.25">
      <c r="A14" s="7" t="s">
        <v>32</v>
      </c>
      <c r="B14" t="s">
        <v>78</v>
      </c>
    </row>
    <row r="15" spans="1:2" x14ac:dyDescent="0.25">
      <c r="A15" s="7" t="s">
        <v>33</v>
      </c>
    </row>
    <row r="16" spans="1:2" ht="30" x14ac:dyDescent="0.25">
      <c r="A16" s="41" t="s">
        <v>34</v>
      </c>
      <c r="B16" t="s">
        <v>77</v>
      </c>
    </row>
  </sheetData>
  <sheetProtection algorithmName="SHA-512" hashValue="DINbxxauZ6pXOWwGjtHWOjw9Y21476uQqA3x6lXc00rph/zLygvQVq64sRx7VEYjMqnfN4hlyHfWP+QfTC6jww==" saltValue="YOFQ9qbLdtPR4XdSetVfcg=="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K6" sqref="K6"/>
    </sheetView>
  </sheetViews>
  <sheetFormatPr baseColWidth="10" defaultColWidth="11.42578125" defaultRowHeight="15" x14ac:dyDescent="0.25"/>
  <cols>
    <col min="1" max="16384" width="11.42578125" style="3"/>
  </cols>
  <sheetData>
    <row r="1" spans="1:2" ht="14.45" x14ac:dyDescent="0.3">
      <c r="A1" s="3" t="s">
        <v>5</v>
      </c>
      <c r="B1" s="3" t="s">
        <v>6</v>
      </c>
    </row>
    <row r="2" spans="1:2" ht="14.45" x14ac:dyDescent="0.3">
      <c r="B2" s="3" t="s">
        <v>7</v>
      </c>
    </row>
    <row r="3" spans="1:2" x14ac:dyDescent="0.25">
      <c r="B3" s="3" t="s">
        <v>47</v>
      </c>
    </row>
  </sheetData>
  <sheetProtection algorithmName="SHA-512" hashValue="99mu53wBZ6+YF8cJSCd/mFG79iKEuoJINuEoIRztQQ/DWTeSoidBOleZSYsmKDfgOg98hMv7w1qfV7XZuZFHEw==" saltValue="CAtesrdScro03W8Ecfst9A=="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2" sqref="B2"/>
    </sheetView>
  </sheetViews>
  <sheetFormatPr baseColWidth="10" defaultRowHeight="15" x14ac:dyDescent="0.25"/>
  <sheetData>
    <row r="1" spans="1:2" x14ac:dyDescent="0.3">
      <c r="A1" t="s">
        <v>40</v>
      </c>
      <c r="B1">
        <f>'Diversification de l''assolement'!B13</f>
        <v>0</v>
      </c>
    </row>
    <row r="2" spans="1:2" x14ac:dyDescent="0.3">
      <c r="A2" t="s">
        <v>41</v>
      </c>
      <c r="B2" s="27">
        <f>'Diversification de l''assolement'!B14</f>
        <v>0</v>
      </c>
    </row>
    <row r="3" spans="1:2" x14ac:dyDescent="0.3">
      <c r="A3" t="s">
        <v>42</v>
      </c>
      <c r="B3">
        <f>'Diversification de l''assolement'!B23</f>
        <v>0</v>
      </c>
    </row>
    <row r="4" spans="1:2" x14ac:dyDescent="0.3">
      <c r="A4" t="s">
        <v>43</v>
      </c>
      <c r="B4">
        <f>'Diversification de l''assolement'!B24</f>
        <v>0</v>
      </c>
    </row>
    <row r="5" spans="1:2" x14ac:dyDescent="0.3">
      <c r="A5" t="s">
        <v>44</v>
      </c>
      <c r="B5">
        <f>'Diversification de l''assolement'!B25</f>
        <v>0</v>
      </c>
    </row>
    <row r="6" spans="1:2" x14ac:dyDescent="0.3">
      <c r="A6" t="s">
        <v>45</v>
      </c>
      <c r="B6">
        <f>'Diversification de l''assolement'!B26</f>
        <v>0</v>
      </c>
    </row>
  </sheetData>
  <sheetProtection algorithmName="SHA-512" hashValue="Ikew9XJE7GQK9Vul0vzME2aXPUtOcGJzBoJeSnEBX9hctiWXQQDJ5tAHUQ3R5gMVfiNeyd9Cvm5xaP7eQEV2OA==" saltValue="PekROW9FOaQBvQu1aZZWd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Notice</vt:lpstr>
      <vt:lpstr>Diversification de l'assolement</vt:lpstr>
      <vt:lpstr>SIE</vt:lpstr>
      <vt:lpstr>Synthèse Exploitation</vt:lpstr>
      <vt:lpstr>Détail SIE</vt:lpstr>
      <vt:lpstr>Feuil4</vt:lpstr>
      <vt:lpstr>feuille calcul</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MONNIER Linda</dc:creator>
  <cp:lastModifiedBy>MONNIER Linda</cp:lastModifiedBy>
  <cp:lastPrinted>2014-10-14T09:12:04Z</cp:lastPrinted>
  <dcterms:created xsi:type="dcterms:W3CDTF">2014-07-30T07:47:15Z</dcterms:created>
  <dcterms:modified xsi:type="dcterms:W3CDTF">2016-10-13T14:56:15Z</dcterms:modified>
</cp:coreProperties>
</file>